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2775" windowWidth="24840" windowHeight="9150" tabRatio="781" activeTab="2"/>
  </bookViews>
  <sheets>
    <sheet name="1-汇总" sheetId="4" r:id="rId1"/>
    <sheet name="2-运营补助" sheetId="5" r:id="rId2"/>
    <sheet name="3-2016" sheetId="6" r:id="rId3"/>
    <sheet name="4-2017" sheetId="7" r:id="rId4"/>
    <sheet name="5-2018" sheetId="8" r:id="rId5"/>
  </sheets>
  <definedNames>
    <definedName name="_xlnm.Print_Area" localSheetId="1">'2-运营补助'!$A$1:$R$80</definedName>
    <definedName name="_xlnm.Print_Area" localSheetId="2">'3-2016'!$A$1:$M$205</definedName>
    <definedName name="_xlnm.Print_Area" localSheetId="4">'5-2018'!$A$1:$M$1560</definedName>
    <definedName name="_xlnm.Print_Titles" localSheetId="1">'2-运营补助'!$4:$5</definedName>
    <definedName name="_xlnm.Print_Titles" localSheetId="2">'3-2016'!$4:$4</definedName>
    <definedName name="_xlnm.Print_Titles" localSheetId="3">'4-2017'!$4:$4</definedName>
    <definedName name="_xlnm.Print_Titles" localSheetId="4">'5-2018'!$4:$4</definedName>
  </definedNames>
  <calcPr calcId="124519"/>
</workbook>
</file>

<file path=xl/calcChain.xml><?xml version="1.0" encoding="utf-8"?>
<calcChain xmlns="http://schemas.openxmlformats.org/spreadsheetml/2006/main">
  <c r="I1558" i="8"/>
  <c r="I1542"/>
  <c r="I1513"/>
  <c r="I1512" s="1"/>
  <c r="M1512" s="1"/>
  <c r="K1512"/>
  <c r="H1512"/>
  <c r="I1507"/>
  <c r="I1506" s="1"/>
  <c r="I1495"/>
  <c r="I1476"/>
  <c r="I1471"/>
  <c r="I1470" s="1"/>
  <c r="K1470"/>
  <c r="I1460"/>
  <c r="H1459"/>
  <c r="H1458"/>
  <c r="H1449"/>
  <c r="H1448"/>
  <c r="H1447"/>
  <c r="H1446"/>
  <c r="H1444"/>
  <c r="H1442"/>
  <c r="H1441"/>
  <c r="H1440"/>
  <c r="H1436"/>
  <c r="H1434"/>
  <c r="I1420"/>
  <c r="K1419"/>
  <c r="I1416"/>
  <c r="I1393"/>
  <c r="I1386"/>
  <c r="I1385" s="1"/>
  <c r="K1385"/>
  <c r="H1374"/>
  <c r="H1335" s="1"/>
  <c r="I1335" s="1"/>
  <c r="I1311"/>
  <c r="I1296"/>
  <c r="H1289"/>
  <c r="I1289" s="1"/>
  <c r="I1281"/>
  <c r="K1280"/>
  <c r="I1230"/>
  <c r="I1226"/>
  <c r="I1218"/>
  <c r="I1217" s="1"/>
  <c r="K1217"/>
  <c r="I1199"/>
  <c r="H1131"/>
  <c r="H1115" s="1"/>
  <c r="I1091"/>
  <c r="K1090"/>
  <c r="I949"/>
  <c r="I937"/>
  <c r="K936"/>
  <c r="I936"/>
  <c r="I928"/>
  <c r="I927" s="1"/>
  <c r="I848"/>
  <c r="I839"/>
  <c r="I829"/>
  <c r="I811" s="1"/>
  <c r="I812"/>
  <c r="K811"/>
  <c r="I797"/>
  <c r="I794"/>
  <c r="I788"/>
  <c r="I764"/>
  <c r="K763"/>
  <c r="I695"/>
  <c r="I632"/>
  <c r="I631" s="1"/>
  <c r="K631"/>
  <c r="I618"/>
  <c r="I617" s="1"/>
  <c r="I606"/>
  <c r="I586"/>
  <c r="H574"/>
  <c r="H569"/>
  <c r="I502"/>
  <c r="M502" s="1"/>
  <c r="M501" s="1"/>
  <c r="L501"/>
  <c r="K501"/>
  <c r="H492"/>
  <c r="H490"/>
  <c r="H489"/>
  <c r="H488"/>
  <c r="H476" s="1"/>
  <c r="I476" s="1"/>
  <c r="I475" s="1"/>
  <c r="H485"/>
  <c r="H457"/>
  <c r="H456"/>
  <c r="H452"/>
  <c r="H451"/>
  <c r="H450"/>
  <c r="H449"/>
  <c r="I442"/>
  <c r="K441"/>
  <c r="I409"/>
  <c r="I402"/>
  <c r="H335"/>
  <c r="I335" s="1"/>
  <c r="I284"/>
  <c r="H276"/>
  <c r="H249" s="1"/>
  <c r="I267"/>
  <c r="I250"/>
  <c r="K249"/>
  <c r="I246"/>
  <c r="I232"/>
  <c r="I179"/>
  <c r="I153"/>
  <c r="I152" s="1"/>
  <c r="K152"/>
  <c r="I148"/>
  <c r="I147" s="1"/>
  <c r="I139"/>
  <c r="I138"/>
  <c r="H137"/>
  <c r="H136"/>
  <c r="H128" s="1"/>
  <c r="I107"/>
  <c r="K106"/>
  <c r="H94"/>
  <c r="I94" s="1"/>
  <c r="H86"/>
  <c r="I86" s="1"/>
  <c r="K85"/>
  <c r="I35"/>
  <c r="H33"/>
  <c r="H32"/>
  <c r="H28"/>
  <c r="H26"/>
  <c r="H7"/>
  <c r="I7" s="1"/>
  <c r="K6"/>
  <c r="L5"/>
  <c r="F5"/>
  <c r="H846" i="7"/>
  <c r="I846" s="1"/>
  <c r="F846"/>
  <c r="F828" s="1"/>
  <c r="I837"/>
  <c r="I828" s="1"/>
  <c r="F837"/>
  <c r="I829"/>
  <c r="K828"/>
  <c r="H826"/>
  <c r="I815"/>
  <c r="I809"/>
  <c r="I805"/>
  <c r="K804"/>
  <c r="I804"/>
  <c r="I798"/>
  <c r="I784"/>
  <c r="I780"/>
  <c r="I779" s="1"/>
  <c r="K779"/>
  <c r="I777"/>
  <c r="I764"/>
  <c r="I761"/>
  <c r="I760" s="1"/>
  <c r="K760"/>
  <c r="I732"/>
  <c r="I731"/>
  <c r="I701"/>
  <c r="I696"/>
  <c r="I693"/>
  <c r="I688"/>
  <c r="I687" s="1"/>
  <c r="K687"/>
  <c r="I664"/>
  <c r="I662"/>
  <c r="I653"/>
  <c r="K652"/>
  <c r="I652"/>
  <c r="I642"/>
  <c r="I569"/>
  <c r="I566"/>
  <c r="I561"/>
  <c r="I560" s="1"/>
  <c r="K560"/>
  <c r="I508"/>
  <c r="I504"/>
  <c r="I503" s="1"/>
  <c r="K503"/>
  <c r="I498"/>
  <c r="I497"/>
  <c r="I446"/>
  <c r="I440"/>
  <c r="I431"/>
  <c r="I426"/>
  <c r="I425" s="1"/>
  <c r="K425"/>
  <c r="I423"/>
  <c r="I417"/>
  <c r="I408"/>
  <c r="I400" s="1"/>
  <c r="I401"/>
  <c r="K400"/>
  <c r="I363"/>
  <c r="I337" s="1"/>
  <c r="I338"/>
  <c r="K337"/>
  <c r="I331"/>
  <c r="I330" s="1"/>
  <c r="I323"/>
  <c r="I312"/>
  <c r="I287" s="1"/>
  <c r="M288"/>
  <c r="M287" s="1"/>
  <c r="I288"/>
  <c r="L287"/>
  <c r="L5" s="1"/>
  <c r="K287"/>
  <c r="I272"/>
  <c r="I271"/>
  <c r="I257"/>
  <c r="I256" s="1"/>
  <c r="I238"/>
  <c r="I234"/>
  <c r="I208"/>
  <c r="H208"/>
  <c r="F208"/>
  <c r="I190"/>
  <c r="I179"/>
  <c r="I169"/>
  <c r="I165"/>
  <c r="I157"/>
  <c r="I156" s="1"/>
  <c r="K156"/>
  <c r="H156"/>
  <c r="F156"/>
  <c r="I147"/>
  <c r="I127"/>
  <c r="I121"/>
  <c r="K120"/>
  <c r="I120"/>
  <c r="I112"/>
  <c r="I111"/>
  <c r="I109"/>
  <c r="I108"/>
  <c r="I102"/>
  <c r="I100"/>
  <c r="I79"/>
  <c r="I78" s="1"/>
  <c r="K78"/>
  <c r="H69"/>
  <c r="I69" s="1"/>
  <c r="I67"/>
  <c r="I66" s="1"/>
  <c r="K66"/>
  <c r="H66"/>
  <c r="F66"/>
  <c r="I24"/>
  <c r="I18"/>
  <c r="I7"/>
  <c r="I6" s="1"/>
  <c r="K6"/>
  <c r="K5" s="1"/>
  <c r="H6"/>
  <c r="F6"/>
  <c r="F5" s="1"/>
  <c r="I203" i="6"/>
  <c r="I201"/>
  <c r="I200"/>
  <c r="I198"/>
  <c r="I197" s="1"/>
  <c r="I190"/>
  <c r="I189"/>
  <c r="I186"/>
  <c r="I185" s="1"/>
  <c r="I176"/>
  <c r="I175"/>
  <c r="I166"/>
  <c r="I162"/>
  <c r="I161"/>
  <c r="I159"/>
  <c r="I158" s="1"/>
  <c r="I147"/>
  <c r="I146"/>
  <c r="I129"/>
  <c r="I125"/>
  <c r="I122"/>
  <c r="I120"/>
  <c r="I119"/>
  <c r="H119"/>
  <c r="I110"/>
  <c r="I105"/>
  <c r="I104"/>
  <c r="I101"/>
  <c r="I96"/>
  <c r="I95"/>
  <c r="I93"/>
  <c r="I92" s="1"/>
  <c r="I83"/>
  <c r="I79"/>
  <c r="I61"/>
  <c r="I59"/>
  <c r="H52"/>
  <c r="I52" s="1"/>
  <c r="F52"/>
  <c r="F47" s="1"/>
  <c r="I48"/>
  <c r="I47" s="1"/>
  <c r="H47"/>
  <c r="I42"/>
  <c r="I37"/>
  <c r="I36"/>
  <c r="I32"/>
  <c r="I29"/>
  <c r="I28" s="1"/>
  <c r="I26"/>
  <c r="I25"/>
  <c r="I23"/>
  <c r="I20"/>
  <c r="I6"/>
  <c r="M5"/>
  <c r="L5"/>
  <c r="K5"/>
  <c r="H5"/>
  <c r="R80" i="5"/>
  <c r="Q80" s="1"/>
  <c r="P80"/>
  <c r="O80"/>
  <c r="N80"/>
  <c r="M80" s="1"/>
  <c r="L80"/>
  <c r="K80"/>
  <c r="J80"/>
  <c r="I80" s="1"/>
  <c r="H80"/>
  <c r="G80"/>
  <c r="F80"/>
  <c r="E80" s="1"/>
  <c r="R77"/>
  <c r="Q77" s="1"/>
  <c r="P77"/>
  <c r="O77"/>
  <c r="N77"/>
  <c r="M77" s="1"/>
  <c r="L77"/>
  <c r="K77"/>
  <c r="J77"/>
  <c r="I77" s="1"/>
  <c r="H77"/>
  <c r="G77"/>
  <c r="F77"/>
  <c r="E77" s="1"/>
  <c r="D77" s="1"/>
  <c r="R74"/>
  <c r="Q74"/>
  <c r="P74"/>
  <c r="O74" s="1"/>
  <c r="N74"/>
  <c r="M74"/>
  <c r="L74"/>
  <c r="K74"/>
  <c r="J74"/>
  <c r="I74"/>
  <c r="H74"/>
  <c r="G74"/>
  <c r="F74"/>
  <c r="E74"/>
  <c r="D74" s="1"/>
  <c r="R71"/>
  <c r="Q71"/>
  <c r="P71"/>
  <c r="O71" s="1"/>
  <c r="N71"/>
  <c r="M71"/>
  <c r="L71"/>
  <c r="I71" s="1"/>
  <c r="K71"/>
  <c r="J71"/>
  <c r="H71"/>
  <c r="E71" s="1"/>
  <c r="G71"/>
  <c r="F71"/>
  <c r="R68"/>
  <c r="Q68" s="1"/>
  <c r="P68"/>
  <c r="O68"/>
  <c r="N68"/>
  <c r="M68" s="1"/>
  <c r="L68"/>
  <c r="K68"/>
  <c r="J68"/>
  <c r="I68" s="1"/>
  <c r="H68"/>
  <c r="G68"/>
  <c r="F68"/>
  <c r="E68" s="1"/>
  <c r="R65"/>
  <c r="Q65" s="1"/>
  <c r="P65"/>
  <c r="O65"/>
  <c r="N65"/>
  <c r="M65" s="1"/>
  <c r="L65"/>
  <c r="K65"/>
  <c r="J65"/>
  <c r="I65" s="1"/>
  <c r="F65"/>
  <c r="E65"/>
  <c r="R62"/>
  <c r="Q62" s="1"/>
  <c r="P62"/>
  <c r="O62"/>
  <c r="N62"/>
  <c r="M62" s="1"/>
  <c r="L62"/>
  <c r="K62"/>
  <c r="J62"/>
  <c r="I62" s="1"/>
  <c r="H62"/>
  <c r="G62"/>
  <c r="F62"/>
  <c r="E62" s="1"/>
  <c r="R59"/>
  <c r="Q59" s="1"/>
  <c r="P59"/>
  <c r="O59"/>
  <c r="N59"/>
  <c r="M59" s="1"/>
  <c r="L59"/>
  <c r="K59"/>
  <c r="J59"/>
  <c r="I59" s="1"/>
  <c r="H59"/>
  <c r="G59"/>
  <c r="F59"/>
  <c r="E59" s="1"/>
  <c r="R56"/>
  <c r="Q56"/>
  <c r="P56"/>
  <c r="O56" s="1"/>
  <c r="N56"/>
  <c r="M56"/>
  <c r="L56"/>
  <c r="K56"/>
  <c r="J56"/>
  <c r="I56"/>
  <c r="H56"/>
  <c r="G56"/>
  <c r="F56"/>
  <c r="E56"/>
  <c r="D56" s="1"/>
  <c r="R53"/>
  <c r="Q53"/>
  <c r="P53"/>
  <c r="O53" s="1"/>
  <c r="N53"/>
  <c r="M53"/>
  <c r="L53"/>
  <c r="I53" s="1"/>
  <c r="K53"/>
  <c r="J53"/>
  <c r="H53"/>
  <c r="E53" s="1"/>
  <c r="G53"/>
  <c r="F53"/>
  <c r="R50"/>
  <c r="Q50" s="1"/>
  <c r="P50"/>
  <c r="O50"/>
  <c r="N50"/>
  <c r="M50" s="1"/>
  <c r="L50"/>
  <c r="K50"/>
  <c r="J50"/>
  <c r="I50" s="1"/>
  <c r="H50"/>
  <c r="G50"/>
  <c r="F50"/>
  <c r="E50" s="1"/>
  <c r="R47"/>
  <c r="Q47" s="1"/>
  <c r="P47"/>
  <c r="O47"/>
  <c r="N47"/>
  <c r="M47" s="1"/>
  <c r="L47"/>
  <c r="K47"/>
  <c r="J47"/>
  <c r="I47" s="1"/>
  <c r="H47"/>
  <c r="G47"/>
  <c r="F47"/>
  <c r="E47" s="1"/>
  <c r="R44"/>
  <c r="Q44"/>
  <c r="P44"/>
  <c r="O44" s="1"/>
  <c r="N44"/>
  <c r="M44"/>
  <c r="L44"/>
  <c r="K44"/>
  <c r="J44"/>
  <c r="I44"/>
  <c r="H44"/>
  <c r="G44"/>
  <c r="F44"/>
  <c r="E44"/>
  <c r="D44" s="1"/>
  <c r="R41"/>
  <c r="Q41"/>
  <c r="P41"/>
  <c r="O41" s="1"/>
  <c r="N41"/>
  <c r="M41"/>
  <c r="L41"/>
  <c r="I41" s="1"/>
  <c r="K41"/>
  <c r="J41"/>
  <c r="H41"/>
  <c r="E41" s="1"/>
  <c r="G41"/>
  <c r="F41"/>
  <c r="R38"/>
  <c r="Q38" s="1"/>
  <c r="P38"/>
  <c r="O38"/>
  <c r="N38"/>
  <c r="M38" s="1"/>
  <c r="L38"/>
  <c r="K38"/>
  <c r="J38"/>
  <c r="I38" s="1"/>
  <c r="H38"/>
  <c r="G38"/>
  <c r="F38"/>
  <c r="E38" s="1"/>
  <c r="R35"/>
  <c r="Q35" s="1"/>
  <c r="P35"/>
  <c r="O35"/>
  <c r="N35"/>
  <c r="M35" s="1"/>
  <c r="L35"/>
  <c r="K35"/>
  <c r="J35"/>
  <c r="I35" s="1"/>
  <c r="H35"/>
  <c r="G35"/>
  <c r="F35"/>
  <c r="E35" s="1"/>
  <c r="R32"/>
  <c r="Q32"/>
  <c r="P32"/>
  <c r="O32" s="1"/>
  <c r="N32"/>
  <c r="M32"/>
  <c r="L32"/>
  <c r="K32"/>
  <c r="J32"/>
  <c r="I32"/>
  <c r="H32"/>
  <c r="G32"/>
  <c r="F32"/>
  <c r="E32"/>
  <c r="D32" s="1"/>
  <c r="R29"/>
  <c r="Q29"/>
  <c r="P29"/>
  <c r="O29" s="1"/>
  <c r="N29"/>
  <c r="M29"/>
  <c r="L29"/>
  <c r="I29" s="1"/>
  <c r="K29"/>
  <c r="J29"/>
  <c r="H29"/>
  <c r="E29" s="1"/>
  <c r="G29"/>
  <c r="F29"/>
  <c r="R26"/>
  <c r="Q26" s="1"/>
  <c r="P26"/>
  <c r="O26"/>
  <c r="N26"/>
  <c r="M26" s="1"/>
  <c r="L26"/>
  <c r="K26"/>
  <c r="J26"/>
  <c r="I26" s="1"/>
  <c r="H26"/>
  <c r="G26"/>
  <c r="F26"/>
  <c r="E26" s="1"/>
  <c r="R23"/>
  <c r="Q23" s="1"/>
  <c r="P23"/>
  <c r="O23"/>
  <c r="N23"/>
  <c r="M23" s="1"/>
  <c r="L23"/>
  <c r="K23"/>
  <c r="J23"/>
  <c r="I23" s="1"/>
  <c r="H23"/>
  <c r="G23"/>
  <c r="F23"/>
  <c r="E23" s="1"/>
  <c r="R20"/>
  <c r="Q20"/>
  <c r="P20"/>
  <c r="O20" s="1"/>
  <c r="N20"/>
  <c r="M20"/>
  <c r="L20"/>
  <c r="K20"/>
  <c r="J20"/>
  <c r="I20"/>
  <c r="H20"/>
  <c r="G20"/>
  <c r="F20"/>
  <c r="E20"/>
  <c r="D20" s="1"/>
  <c r="R17"/>
  <c r="Q17"/>
  <c r="P17"/>
  <c r="O17" s="1"/>
  <c r="N17"/>
  <c r="M17"/>
  <c r="L17"/>
  <c r="I17" s="1"/>
  <c r="K17"/>
  <c r="J17"/>
  <c r="H17"/>
  <c r="E17" s="1"/>
  <c r="G17"/>
  <c r="F17"/>
  <c r="R14"/>
  <c r="Q14" s="1"/>
  <c r="P14"/>
  <c r="O14"/>
  <c r="N14"/>
  <c r="M14" s="1"/>
  <c r="L14"/>
  <c r="K14"/>
  <c r="J14"/>
  <c r="I14" s="1"/>
  <c r="H14"/>
  <c r="G14"/>
  <c r="F14"/>
  <c r="E14" s="1"/>
  <c r="R11"/>
  <c r="Q11" s="1"/>
  <c r="P11"/>
  <c r="O11"/>
  <c r="O8" s="1"/>
  <c r="N11"/>
  <c r="M11" s="1"/>
  <c r="M8" s="1"/>
  <c r="L11"/>
  <c r="K11"/>
  <c r="J11"/>
  <c r="I11" s="1"/>
  <c r="I8" s="1"/>
  <c r="H11"/>
  <c r="G11"/>
  <c r="F11"/>
  <c r="E11" s="1"/>
  <c r="R7"/>
  <c r="P7"/>
  <c r="N7"/>
  <c r="N8" s="1"/>
  <c r="L7"/>
  <c r="L8" s="1"/>
  <c r="K7"/>
  <c r="J7"/>
  <c r="H7"/>
  <c r="G7"/>
  <c r="F7"/>
  <c r="R6"/>
  <c r="R8" s="1"/>
  <c r="P6"/>
  <c r="P8" s="1"/>
  <c r="N6"/>
  <c r="L6"/>
  <c r="K6"/>
  <c r="K8" s="1"/>
  <c r="J6"/>
  <c r="J8" s="1"/>
  <c r="H6"/>
  <c r="H8" s="1"/>
  <c r="G6"/>
  <c r="G8" s="1"/>
  <c r="F6"/>
  <c r="F8" s="1"/>
  <c r="F34" i="4"/>
  <c r="E34"/>
  <c r="G32"/>
  <c r="F32"/>
  <c r="E32"/>
  <c r="G31"/>
  <c r="F31"/>
  <c r="E31"/>
  <c r="G30"/>
  <c r="F30"/>
  <c r="E30"/>
  <c r="G28"/>
  <c r="C28" s="1"/>
  <c r="F28"/>
  <c r="G27"/>
  <c r="F27"/>
  <c r="E27"/>
  <c r="G26"/>
  <c r="F26"/>
  <c r="E26"/>
  <c r="G25"/>
  <c r="F25"/>
  <c r="E25"/>
  <c r="G24"/>
  <c r="F24"/>
  <c r="E24"/>
  <c r="G23"/>
  <c r="F23"/>
  <c r="G22"/>
  <c r="F22"/>
  <c r="G21"/>
  <c r="F21"/>
  <c r="E21"/>
  <c r="G20"/>
  <c r="F20"/>
  <c r="G19"/>
  <c r="F19"/>
  <c r="E19"/>
  <c r="G18"/>
  <c r="F18"/>
  <c r="E17"/>
  <c r="G16"/>
  <c r="F16"/>
  <c r="E16"/>
  <c r="G15"/>
  <c r="F15"/>
  <c r="F14"/>
  <c r="E14"/>
  <c r="G13"/>
  <c r="F13"/>
  <c r="E13"/>
  <c r="G11"/>
  <c r="F11"/>
  <c r="G9"/>
  <c r="F9"/>
  <c r="E9"/>
  <c r="G8"/>
  <c r="F8"/>
  <c r="E8"/>
  <c r="G7"/>
  <c r="F7"/>
  <c r="E7"/>
  <c r="I1115" i="8" l="1"/>
  <c r="H1090"/>
  <c r="I128"/>
  <c r="I106" s="1"/>
  <c r="H106"/>
  <c r="I1090"/>
  <c r="H22"/>
  <c r="I22" s="1"/>
  <c r="I6" s="1"/>
  <c r="I5" s="1"/>
  <c r="I763"/>
  <c r="I1280"/>
  <c r="H1428"/>
  <c r="K5"/>
  <c r="I85"/>
  <c r="H445"/>
  <c r="H546"/>
  <c r="H1280"/>
  <c r="C22" i="4"/>
  <c r="C7"/>
  <c r="C8"/>
  <c r="C19"/>
  <c r="C24"/>
  <c r="E6"/>
  <c r="H441" i="8"/>
  <c r="I445"/>
  <c r="I441" s="1"/>
  <c r="I546"/>
  <c r="I501" s="1"/>
  <c r="H501"/>
  <c r="D68" i="5"/>
  <c r="D71"/>
  <c r="D80"/>
  <c r="D11"/>
  <c r="E8"/>
  <c r="D8" s="1"/>
  <c r="F17" i="4"/>
  <c r="F6" s="1"/>
  <c r="M5" i="7"/>
  <c r="G17" i="4"/>
  <c r="G34"/>
  <c r="C34" s="1"/>
  <c r="Q8" i="5"/>
  <c r="D23"/>
  <c r="D35"/>
  <c r="D47"/>
  <c r="D59"/>
  <c r="I5" i="7"/>
  <c r="D16" i="4"/>
  <c r="C16" s="1"/>
  <c r="D21"/>
  <c r="C21" s="1"/>
  <c r="D27"/>
  <c r="C27" s="1"/>
  <c r="D36"/>
  <c r="C36" s="1"/>
  <c r="I1428" i="8"/>
  <c r="H1419"/>
  <c r="D12" i="4"/>
  <c r="C12" s="1"/>
  <c r="D35"/>
  <c r="C35" s="1"/>
  <c r="D14" i="5"/>
  <c r="D17"/>
  <c r="D26"/>
  <c r="D29"/>
  <c r="D38"/>
  <c r="D41"/>
  <c r="D50"/>
  <c r="D53"/>
  <c r="D62"/>
  <c r="D65"/>
  <c r="I5" i="6"/>
  <c r="I1419" i="8"/>
  <c r="H85"/>
  <c r="I276"/>
  <c r="I249" s="1"/>
  <c r="M249" s="1"/>
  <c r="H828" i="7"/>
  <c r="H5" s="1"/>
  <c r="H6" i="8" l="1"/>
  <c r="H5" s="1"/>
  <c r="D26" i="4"/>
  <c r="C26" s="1"/>
  <c r="D15"/>
  <c r="C15" s="1"/>
  <c r="D23"/>
  <c r="C23" s="1"/>
  <c r="D9"/>
  <c r="D30"/>
  <c r="C30" s="1"/>
  <c r="D18"/>
  <c r="C18" s="1"/>
  <c r="D10"/>
  <c r="C10" s="1"/>
  <c r="D29"/>
  <c r="C29" s="1"/>
  <c r="D32"/>
  <c r="C32" s="1"/>
  <c r="D31"/>
  <c r="C31" s="1"/>
  <c r="D20"/>
  <c r="C20" s="1"/>
  <c r="D11"/>
  <c r="C11" s="1"/>
  <c r="D13"/>
  <c r="C13" s="1"/>
  <c r="D33"/>
  <c r="C33" s="1"/>
  <c r="G14"/>
  <c r="G6" s="1"/>
  <c r="M5" i="8"/>
  <c r="D25" i="4"/>
  <c r="C25" s="1"/>
  <c r="D14"/>
  <c r="D17"/>
  <c r="C17" s="1"/>
  <c r="D37"/>
  <c r="C37" s="1"/>
  <c r="C14" l="1"/>
  <c r="C9"/>
  <c r="D6"/>
  <c r="C6" s="1"/>
</calcChain>
</file>

<file path=xl/sharedStrings.xml><?xml version="1.0" encoding="utf-8"?>
<sst xmlns="http://schemas.openxmlformats.org/spreadsheetml/2006/main" count="5379" uniqueCount="2178">
  <si>
    <r>
      <rPr>
        <b/>
        <sz val="7.5"/>
        <color theme="1"/>
        <rFont val="宋体"/>
        <family val="3"/>
        <charset val="134"/>
      </rPr>
      <t>省份</t>
    </r>
  </si>
  <si>
    <r>
      <rPr>
        <b/>
        <sz val="7.5"/>
        <color theme="1"/>
        <rFont val="宋体"/>
        <family val="3"/>
        <charset val="134"/>
      </rPr>
      <t>合计</t>
    </r>
  </si>
  <si>
    <r>
      <rPr>
        <b/>
        <sz val="7.5"/>
        <color theme="1"/>
        <rFont val="宋体"/>
        <family val="3"/>
        <charset val="134"/>
      </rPr>
      <t>资金量</t>
    </r>
  </si>
  <si>
    <r>
      <rPr>
        <b/>
        <sz val="7.5"/>
        <color rgb="FF000000"/>
        <rFont val="Times New Roman"/>
        <family val="1"/>
      </rPr>
      <t>6≤L</t>
    </r>
    <r>
      <rPr>
        <b/>
        <sz val="7.5"/>
        <color rgb="FF000000"/>
        <rFont val="仿宋_GB2312"/>
        <family val="3"/>
        <charset val="134"/>
      </rPr>
      <t>＜</t>
    </r>
    <r>
      <rPr>
        <b/>
        <sz val="7.5"/>
        <color rgb="FF000000"/>
        <rFont val="Times New Roman"/>
        <family val="1"/>
      </rPr>
      <t>8</t>
    </r>
  </si>
  <si>
    <r>
      <rPr>
        <b/>
        <sz val="7.5"/>
        <color rgb="FF000000"/>
        <rFont val="Times New Roman"/>
        <family val="1"/>
      </rPr>
      <t>8≤L</t>
    </r>
    <r>
      <rPr>
        <b/>
        <sz val="7.5"/>
        <color rgb="FF000000"/>
        <rFont val="仿宋_GB2312"/>
        <family val="3"/>
        <charset val="134"/>
      </rPr>
      <t>＜</t>
    </r>
    <r>
      <rPr>
        <b/>
        <sz val="7.5"/>
        <color rgb="FF000000"/>
        <rFont val="Times New Roman"/>
        <family val="1"/>
      </rPr>
      <t>10</t>
    </r>
  </si>
  <si>
    <t>L≥10</t>
  </si>
  <si>
    <t>L≥6</t>
  </si>
  <si>
    <r>
      <rPr>
        <sz val="7.5"/>
        <color theme="1"/>
        <rFont val="宋体"/>
        <family val="3"/>
        <charset val="134"/>
      </rPr>
      <t>总计</t>
    </r>
  </si>
  <si>
    <r>
      <rPr>
        <sz val="7.5"/>
        <color theme="1"/>
        <rFont val="宋体"/>
        <family val="3"/>
        <charset val="134"/>
      </rPr>
      <t>存量部分</t>
    </r>
  </si>
  <si>
    <r>
      <rPr>
        <sz val="7.5"/>
        <color theme="1"/>
        <rFont val="宋体"/>
        <family val="3"/>
        <charset val="134"/>
      </rPr>
      <t>增量部分</t>
    </r>
  </si>
  <si>
    <r>
      <rPr>
        <sz val="7.5"/>
        <color theme="1"/>
        <rFont val="宋体"/>
        <family val="3"/>
        <charset val="134"/>
      </rPr>
      <t>合计</t>
    </r>
  </si>
  <si>
    <r>
      <rPr>
        <sz val="7.5"/>
        <color theme="1"/>
        <rFont val="宋体"/>
        <family val="3"/>
        <charset val="134"/>
      </rPr>
      <t>山西</t>
    </r>
  </si>
  <si>
    <r>
      <rPr>
        <sz val="7.5"/>
        <color theme="1"/>
        <rFont val="宋体"/>
        <family val="3"/>
        <charset val="134"/>
      </rPr>
      <t>内蒙古</t>
    </r>
  </si>
  <si>
    <r>
      <rPr>
        <sz val="7.5"/>
        <color theme="1"/>
        <rFont val="宋体"/>
        <family val="3"/>
        <charset val="134"/>
      </rPr>
      <t>吉林</t>
    </r>
  </si>
  <si>
    <r>
      <rPr>
        <sz val="7.5"/>
        <color theme="1"/>
        <rFont val="宋体"/>
        <family val="3"/>
        <charset val="134"/>
      </rPr>
      <t>上海</t>
    </r>
  </si>
  <si>
    <r>
      <rPr>
        <sz val="7.5"/>
        <color theme="1"/>
        <rFont val="宋体"/>
        <family val="3"/>
        <charset val="134"/>
      </rPr>
      <t>江苏</t>
    </r>
  </si>
  <si>
    <r>
      <rPr>
        <sz val="7.5"/>
        <color theme="1"/>
        <rFont val="宋体"/>
        <family val="3"/>
        <charset val="134"/>
      </rPr>
      <t>浙江（不含宁波）</t>
    </r>
  </si>
  <si>
    <r>
      <rPr>
        <sz val="7.5"/>
        <color theme="1"/>
        <rFont val="宋体"/>
        <family val="3"/>
        <charset val="134"/>
      </rPr>
      <t>安徽</t>
    </r>
  </si>
  <si>
    <r>
      <rPr>
        <sz val="7.5"/>
        <color theme="1"/>
        <rFont val="宋体"/>
        <family val="3"/>
        <charset val="134"/>
      </rPr>
      <t>福建（不含厦门）</t>
    </r>
  </si>
  <si>
    <r>
      <rPr>
        <sz val="7.5"/>
        <color theme="1"/>
        <rFont val="宋体"/>
        <family val="3"/>
        <charset val="134"/>
      </rPr>
      <t>江西</t>
    </r>
  </si>
  <si>
    <r>
      <rPr>
        <sz val="7.5"/>
        <color theme="1"/>
        <rFont val="宋体"/>
        <family val="3"/>
        <charset val="134"/>
      </rPr>
      <t>山东（不含青岛）</t>
    </r>
  </si>
  <si>
    <r>
      <rPr>
        <sz val="7.5"/>
        <color theme="1"/>
        <rFont val="宋体"/>
        <family val="3"/>
        <charset val="134"/>
      </rPr>
      <t>河南</t>
    </r>
  </si>
  <si>
    <r>
      <rPr>
        <sz val="7.5"/>
        <color theme="1"/>
        <rFont val="宋体"/>
        <family val="3"/>
        <charset val="134"/>
      </rPr>
      <t>湖南</t>
    </r>
  </si>
  <si>
    <r>
      <rPr>
        <sz val="7.5"/>
        <color theme="1"/>
        <rFont val="宋体"/>
        <family val="3"/>
        <charset val="134"/>
      </rPr>
      <t>广东（不含深圳）</t>
    </r>
  </si>
  <si>
    <r>
      <rPr>
        <sz val="7.5"/>
        <color theme="1"/>
        <rFont val="宋体"/>
        <family val="3"/>
        <charset val="134"/>
      </rPr>
      <t>海南</t>
    </r>
  </si>
  <si>
    <r>
      <rPr>
        <sz val="7.5"/>
        <color theme="1"/>
        <rFont val="宋体"/>
        <family val="3"/>
        <charset val="134"/>
      </rPr>
      <t>重庆</t>
    </r>
  </si>
  <si>
    <r>
      <rPr>
        <sz val="7.5"/>
        <color theme="1"/>
        <rFont val="宋体"/>
        <family val="3"/>
        <charset val="134"/>
      </rPr>
      <t>四川</t>
    </r>
    <r>
      <rPr>
        <sz val="7.5"/>
        <color theme="1"/>
        <rFont val="Times New Roman"/>
        <family val="1"/>
      </rPr>
      <t>*</t>
    </r>
  </si>
  <si>
    <r>
      <rPr>
        <sz val="7.5"/>
        <color theme="1"/>
        <rFont val="宋体"/>
        <family val="3"/>
        <charset val="134"/>
      </rPr>
      <t>云南</t>
    </r>
  </si>
  <si>
    <r>
      <rPr>
        <sz val="7.5"/>
        <color theme="1"/>
        <rFont val="宋体"/>
        <family val="3"/>
        <charset val="134"/>
      </rPr>
      <t>西藏</t>
    </r>
  </si>
  <si>
    <r>
      <rPr>
        <sz val="7.5"/>
        <color theme="1"/>
        <rFont val="宋体"/>
        <family val="3"/>
        <charset val="134"/>
      </rPr>
      <t>青海</t>
    </r>
  </si>
  <si>
    <r>
      <rPr>
        <sz val="7.5"/>
        <color theme="1"/>
        <rFont val="宋体"/>
        <family val="3"/>
        <charset val="134"/>
      </rPr>
      <t>宁夏</t>
    </r>
  </si>
  <si>
    <r>
      <rPr>
        <sz val="7.5"/>
        <color theme="1"/>
        <rFont val="宋体"/>
        <family val="3"/>
        <charset val="134"/>
      </rPr>
      <t>新疆</t>
    </r>
  </si>
  <si>
    <r>
      <rPr>
        <sz val="7.5"/>
        <color theme="1"/>
        <rFont val="宋体"/>
        <family val="3"/>
        <charset val="134"/>
      </rPr>
      <t>大连</t>
    </r>
  </si>
  <si>
    <r>
      <rPr>
        <sz val="7.5"/>
        <color theme="1"/>
        <rFont val="宋体"/>
        <family val="3"/>
        <charset val="134"/>
      </rPr>
      <t>宁波</t>
    </r>
  </si>
  <si>
    <r>
      <rPr>
        <sz val="7.5"/>
        <color theme="1"/>
        <rFont val="宋体"/>
        <family val="3"/>
        <charset val="134"/>
      </rPr>
      <t>深圳</t>
    </r>
  </si>
  <si>
    <t>单位：万元</t>
    <phoneticPr fontId="8" type="noConversion"/>
  </si>
  <si>
    <t>附件2</t>
    <phoneticPr fontId="8" type="noConversion"/>
  </si>
  <si>
    <t>序号</t>
    <phoneticPr fontId="8" type="noConversion"/>
  </si>
  <si>
    <t>地区</t>
  </si>
  <si>
    <t>北京市</t>
  </si>
  <si>
    <t>河北省</t>
  </si>
  <si>
    <t>山西省</t>
  </si>
  <si>
    <t>辽宁省</t>
  </si>
  <si>
    <t>大连市</t>
  </si>
  <si>
    <t>上海市</t>
  </si>
  <si>
    <t>江苏省</t>
  </si>
  <si>
    <t>浙江省</t>
  </si>
  <si>
    <t>宁波市</t>
  </si>
  <si>
    <t>安徽省</t>
  </si>
  <si>
    <t>福建省</t>
  </si>
  <si>
    <t>厦门市</t>
  </si>
  <si>
    <t>江西省</t>
  </si>
  <si>
    <t>山东省</t>
  </si>
  <si>
    <t>青岛市</t>
  </si>
  <si>
    <t>河南省</t>
  </si>
  <si>
    <t>湖北省</t>
  </si>
  <si>
    <t>湖南省</t>
  </si>
  <si>
    <t>广东省</t>
  </si>
  <si>
    <t>深圳市</t>
  </si>
  <si>
    <t>广西壮族自治区</t>
  </si>
  <si>
    <t>重庆市</t>
  </si>
  <si>
    <t>四川省</t>
  </si>
  <si>
    <t>云南省</t>
  </si>
  <si>
    <t>陕西省</t>
  </si>
  <si>
    <t>合计</t>
  </si>
  <si>
    <t>河北</t>
  </si>
  <si>
    <t>山西</t>
  </si>
  <si>
    <t>吉林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</si>
  <si>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</si>
  <si>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</si>
  <si>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</si>
  <si>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</si>
  <si>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</si>
  <si>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</si>
  <si>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</si>
  <si>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</si>
  <si>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</si>
  <si>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</si>
  <si>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海南</t>
  </si>
  <si>
    <t>四川</t>
  </si>
  <si>
    <t>云南</t>
  </si>
  <si>
    <t>陕西</t>
  </si>
  <si>
    <t>青海</t>
  </si>
  <si>
    <t>北京</t>
  </si>
  <si>
    <t>大连</t>
  </si>
  <si>
    <t>上海</t>
  </si>
  <si>
    <t>宁波</t>
  </si>
  <si>
    <t>厦门</t>
  </si>
  <si>
    <t>青岛</t>
  </si>
  <si>
    <t>深圳</t>
  </si>
  <si>
    <t>重庆</t>
  </si>
  <si>
    <t>内蒙古</t>
    <phoneticPr fontId="13" type="noConversion"/>
  </si>
  <si>
    <t>广西</t>
    <phoneticPr fontId="13" type="noConversion"/>
  </si>
  <si>
    <t>西藏</t>
    <phoneticPr fontId="13" type="noConversion"/>
  </si>
  <si>
    <t>宁夏</t>
    <phoneticPr fontId="13" type="noConversion"/>
  </si>
  <si>
    <t>新疆</t>
    <phoneticPr fontId="13" type="noConversion"/>
  </si>
  <si>
    <t>序号</t>
  </si>
  <si>
    <t>序号</t>
    <phoneticPr fontId="13" type="noConversion"/>
  </si>
  <si>
    <t>节能与新能源公交车运营补助</t>
    <phoneticPr fontId="13" type="noConversion"/>
  </si>
  <si>
    <t>新能源汽车推广应用补助</t>
    <phoneticPr fontId="13" type="noConversion"/>
  </si>
  <si>
    <t>单位：万元</t>
    <phoneticPr fontId="13" type="noConversion"/>
  </si>
  <si>
    <t>附件1</t>
    <phoneticPr fontId="13" type="noConversion"/>
  </si>
  <si>
    <t>2016年度</t>
    <phoneticPr fontId="13" type="noConversion"/>
  </si>
  <si>
    <t>2017年度</t>
    <phoneticPr fontId="13" type="noConversion"/>
  </si>
  <si>
    <t>2018年度</t>
    <phoneticPr fontId="13" type="noConversion"/>
  </si>
  <si>
    <t>合计</t>
    <phoneticPr fontId="13" type="noConversion"/>
  </si>
  <si>
    <t>车辆生产企业</t>
  </si>
  <si>
    <t>车辆型号</t>
  </si>
  <si>
    <t>核定推广数（辆）</t>
    <phoneticPr fontId="19" type="noConversion"/>
  </si>
  <si>
    <t>核定补助标准（万元）</t>
    <phoneticPr fontId="19" type="noConversion"/>
  </si>
  <si>
    <t>核定补助资金（万元）</t>
    <phoneticPr fontId="19" type="noConversion"/>
  </si>
  <si>
    <t>按整车企业取整后补助资金（万元）</t>
  </si>
  <si>
    <t>核减原因</t>
  </si>
  <si>
    <t>此前待扣回预拨资金（万元）</t>
    <phoneticPr fontId="19" type="noConversion"/>
  </si>
  <si>
    <t>此次实际扣回预拨资金（万元）</t>
    <phoneticPr fontId="19" type="noConversion"/>
  </si>
  <si>
    <t>本次实际安排资金
（万元）</t>
    <phoneticPr fontId="19" type="noConversion"/>
  </si>
  <si>
    <t>总计</t>
  </si>
  <si>
    <t>北京汽车股份有限公司</t>
  </si>
  <si>
    <t>小计</t>
  </si>
  <si>
    <t>BJ5022XXYV3R2-BEV</t>
  </si>
  <si>
    <t>6.804</t>
  </si>
  <si>
    <t/>
  </si>
  <si>
    <t>BJ5022XXYV3R5-BEV</t>
  </si>
  <si>
    <t>6.642</t>
  </si>
  <si>
    <t>BJ7000B3D1-BEV</t>
  </si>
  <si>
    <t>4.5</t>
  </si>
  <si>
    <t>BJ7000B3D5-BEV</t>
  </si>
  <si>
    <t>BJ7000B3D6-BEV</t>
  </si>
  <si>
    <t>BJ7000B3DA-BEV</t>
  </si>
  <si>
    <t>BJ7000C5E1-BEV</t>
  </si>
  <si>
    <t>5.5</t>
  </si>
  <si>
    <t>BJ7000C7H3-BEV</t>
  </si>
  <si>
    <t>BJ7000U3D-BEV</t>
  </si>
  <si>
    <t>BJ7001B3D2-BEV</t>
  </si>
  <si>
    <t>BJ7002B3D2-BEV</t>
  </si>
  <si>
    <t>核减138辆，原因为：现场核查不通过</t>
    <phoneticPr fontId="8" type="noConversion"/>
  </si>
  <si>
    <t>北京新能源汽车股份有限公司</t>
  </si>
  <si>
    <t>BJ7001BPH1-BEV</t>
  </si>
  <si>
    <t>BJ7001BPH2-BEV</t>
  </si>
  <si>
    <t>北汽福田汽车股份有限公司</t>
  </si>
  <si>
    <t>BJ6127PHEVUA-1</t>
  </si>
  <si>
    <t>20</t>
  </si>
  <si>
    <t>河北长安汽车有限公司</t>
  </si>
  <si>
    <t>SC6611DBEV</t>
  </si>
  <si>
    <t>大运汽车股份有限公司</t>
  </si>
  <si>
    <t>DYX5040XXYBEV1CAH0</t>
  </si>
  <si>
    <t>DYX5040XXYBEV1ZAH0</t>
  </si>
  <si>
    <t>山西成功汽车制造有限公司</t>
  </si>
  <si>
    <t>SCH5022XXY-BEV1</t>
  </si>
  <si>
    <t>核减1辆，原因为：未按有关要求上传运行数据</t>
  </si>
  <si>
    <t>SCH5022XXY-BEV2</t>
  </si>
  <si>
    <t>核减21辆，原因为：未按有关要求上传运行数据</t>
  </si>
  <si>
    <t>SCH5022XXY-BEV5</t>
  </si>
  <si>
    <t>核减3辆，原因为：未按有关要求上传运行数据</t>
  </si>
  <si>
    <t>上海汽车集团股份有限公司</t>
  </si>
  <si>
    <t>CSA7001BEV</t>
  </si>
  <si>
    <t>CSA7144CDPHEV</t>
  </si>
  <si>
    <t>CSA7154TDPHEV</t>
  </si>
  <si>
    <t>CSA7155TDPHEV</t>
  </si>
  <si>
    <t>核减6辆，原因为：未按有关要求上传运行数据</t>
  </si>
  <si>
    <t>上汽大通汽车有限公司</t>
  </si>
  <si>
    <t>SH5040XXYA7BEV</t>
  </si>
  <si>
    <t>SH5041XXYA7BEV</t>
  </si>
  <si>
    <t>SH6521C1BEV</t>
  </si>
  <si>
    <t>SH6601A4BEV</t>
  </si>
  <si>
    <t>江苏九龙汽车制造有限公司</t>
  </si>
  <si>
    <t>HKL6600BEV5</t>
  </si>
  <si>
    <t>HKL6601BEV</t>
  </si>
  <si>
    <t>HKL6801BEV</t>
  </si>
  <si>
    <t>江苏陆地方舟新能源电动汽车有限公司</t>
  </si>
  <si>
    <t>RQ5022XXYEVH9</t>
  </si>
  <si>
    <t>需进一步核实后予以清算</t>
  </si>
  <si>
    <t>RQ6110YEVH4</t>
  </si>
  <si>
    <t>RQ6830GEVH2</t>
  </si>
  <si>
    <t>RQ6830YEVH11</t>
  </si>
  <si>
    <t>RQ6830YEVH13</t>
  </si>
  <si>
    <t>RQ6830YEVH8</t>
  </si>
  <si>
    <t>金龙联合汽车工业(苏州)有限公司</t>
  </si>
  <si>
    <t>KLQ6601BEV1X2</t>
  </si>
  <si>
    <t>南京金龙客车制造有限公司</t>
  </si>
  <si>
    <t>NJL5040XXYBEV</t>
  </si>
  <si>
    <t>NJL6107BEV</t>
  </si>
  <si>
    <t>NJL6117BEV1</t>
  </si>
  <si>
    <t>NJL6117BEV10</t>
  </si>
  <si>
    <t>NJL6118BEV7</t>
  </si>
  <si>
    <t>NJL6118BEV9</t>
  </si>
  <si>
    <t>NJL6600BEV32</t>
  </si>
  <si>
    <t>核减175辆，原因为：未按有关要求上传运行数据,现场核查不通过</t>
    <phoneticPr fontId="19" type="noConversion"/>
  </si>
  <si>
    <t>NJL6600BEV41</t>
  </si>
  <si>
    <t>核减8辆，原因为：未按有关要求上传运行数据</t>
  </si>
  <si>
    <t>NJL6600BEV66</t>
  </si>
  <si>
    <t>NJL6600BEV68</t>
  </si>
  <si>
    <t>NJL6600BEV69</t>
  </si>
  <si>
    <t>NJL6601BEV27</t>
  </si>
  <si>
    <t>NJL6806BEV1</t>
  </si>
  <si>
    <t>NJL6806BEV2</t>
  </si>
  <si>
    <t>NJL6810BEV4</t>
  </si>
  <si>
    <t>NJL6859BEV</t>
  </si>
  <si>
    <t>NJL6859BEV14</t>
  </si>
  <si>
    <t>南京汽车集团有限公司</t>
  </si>
  <si>
    <t>NJ5057XXYAEV1</t>
  </si>
  <si>
    <t>NJ5057XXYCEV3</t>
  </si>
  <si>
    <t>NJ6697DEV2</t>
  </si>
  <si>
    <t>扬州亚星客车股份有限公司</t>
  </si>
  <si>
    <t>JS6101GHBEV1</t>
  </si>
  <si>
    <t>JS6108GHEVC9</t>
  </si>
  <si>
    <t>JS6851GHBEV9</t>
  </si>
  <si>
    <t>YBL6111HBEV</t>
  </si>
  <si>
    <t>YBL6117HBEV11</t>
  </si>
  <si>
    <t>YBL6117HBEV3</t>
  </si>
  <si>
    <t>YBL6117HBEV5</t>
  </si>
  <si>
    <t>YBL6600BEV3</t>
  </si>
  <si>
    <t>浙江吉利汽车有限公司</t>
  </si>
  <si>
    <t>MR7002BEV03</t>
  </si>
  <si>
    <t>安徽江淮汽车股份有限公司</t>
  </si>
  <si>
    <t>HFC7000AEV</t>
  </si>
  <si>
    <t>HFC7001A1EV</t>
  </si>
  <si>
    <t>HFC7001AEV</t>
  </si>
  <si>
    <t>HFC7001EAEV</t>
  </si>
  <si>
    <t>奇瑞汽车股份有限公司</t>
  </si>
  <si>
    <t>SQR7000BEVJ00</t>
  </si>
  <si>
    <t>SQR7160PHEVJ42</t>
  </si>
  <si>
    <t>3</t>
  </si>
  <si>
    <t>厦门金龙联合汽车工业有限公司</t>
  </si>
  <si>
    <t>XMQ6110BCBEVL3</t>
  </si>
  <si>
    <t>XMQ6113BYBEVL3</t>
  </si>
  <si>
    <t>XMQ6610CEBEVL4</t>
  </si>
  <si>
    <t>XMQ6821CYBEVL2</t>
  </si>
  <si>
    <t>厦门金龙旅行车有限公司</t>
  </si>
  <si>
    <t>XML6102JEV70</t>
  </si>
  <si>
    <t>XML6125JEVF0C</t>
  </si>
  <si>
    <t>XML6609JEVG0</t>
  </si>
  <si>
    <t>XML6700JEV80</t>
  </si>
  <si>
    <t>XML6809JEV10</t>
  </si>
  <si>
    <t>XML6809JEV70</t>
  </si>
  <si>
    <t>XML6827JEV30</t>
  </si>
  <si>
    <t>XML6865JEV10C</t>
  </si>
  <si>
    <t>山东蓝诺汽车有限公司</t>
  </si>
  <si>
    <t>KRD5022XXYBEV02</t>
  </si>
  <si>
    <t>烟台舒驰客车有限责任公司</t>
  </si>
  <si>
    <t>YTK6118EV2</t>
  </si>
  <si>
    <t>YTK6810EV1</t>
  </si>
  <si>
    <t>中国重汽集团济南豪沃客车有限公司</t>
  </si>
  <si>
    <t>JK6106GBEV3</t>
    <phoneticPr fontId="8" type="noConversion"/>
  </si>
  <si>
    <t>需进一步核实后予以清算</t>
    <phoneticPr fontId="8" type="noConversion"/>
  </si>
  <si>
    <t>JK6660GBEV2</t>
  </si>
  <si>
    <t>JK6806GBEV</t>
    <phoneticPr fontId="8" type="noConversion"/>
  </si>
  <si>
    <t>中通客车控股股份有限公司</t>
  </si>
  <si>
    <t>LCK5021XXYBEV1</t>
  </si>
  <si>
    <t>LCK6108EVG5</t>
  </si>
  <si>
    <t>LCK6118PHEV</t>
  </si>
  <si>
    <t>LCK6600BEV1</t>
  </si>
  <si>
    <t>LCK6600BEV5</t>
  </si>
  <si>
    <t>LCK6609EV2</t>
  </si>
  <si>
    <t>LCK6609EV3</t>
  </si>
  <si>
    <t>LCK6609EV5</t>
  </si>
  <si>
    <t>LCK6609EVG2</t>
  </si>
  <si>
    <t>LCK6660EVG1</t>
  </si>
  <si>
    <t>LCK6668EVG</t>
  </si>
  <si>
    <t>LCK6700BEV1</t>
  </si>
  <si>
    <t>LCK6809EVG</t>
  </si>
  <si>
    <t>LCK6809EVG6</t>
  </si>
  <si>
    <t>LCK6810EVG</t>
  </si>
  <si>
    <t>LCK6810EVG7</t>
  </si>
  <si>
    <t>东风汽车集团有限公司</t>
  </si>
  <si>
    <t>DFM7000H2ABEV1</t>
  </si>
  <si>
    <t>DFM7000H2DBEV1</t>
  </si>
  <si>
    <t>EQ5020XXYTBEV2</t>
  </si>
  <si>
    <t>EQ5021XXYTBEV2</t>
  </si>
  <si>
    <t>核减47辆，原因为：未按有关要求上传运行数据</t>
  </si>
  <si>
    <t>EQ5044XXYTBEV</t>
  </si>
  <si>
    <t>核减11辆，原因为：未按有关要求上传运行数据</t>
  </si>
  <si>
    <t>EQ5070XXYTBEV</t>
  </si>
  <si>
    <t>核减2辆，原因为：该车型不在推荐目录内</t>
    <phoneticPr fontId="8" type="noConversion"/>
  </si>
  <si>
    <t>EQ5070XXYTBEV10</t>
  </si>
  <si>
    <t>EQ5070XXYTBEV3</t>
  </si>
  <si>
    <t>核减14辆，原因为：未按有关要求上传运行数据</t>
  </si>
  <si>
    <t>EQ5070XXYTBEV5</t>
  </si>
  <si>
    <t>EQ5160XXYTBEV1</t>
  </si>
  <si>
    <t>核减4辆，原因为：未按有关要求上传运行数据</t>
  </si>
  <si>
    <t>湖南南车时代电动汽车股份有限公司</t>
  </si>
  <si>
    <t>TEG6600EV03</t>
  </si>
  <si>
    <t>广州汽车集团乘用车有限公司</t>
  </si>
  <si>
    <t>GAC7100SHEVB5</t>
  </si>
  <si>
    <t>GAC7100SHEVD5</t>
  </si>
  <si>
    <t>GAC7100SHEVD5A</t>
  </si>
  <si>
    <t>珠海广通汽车有限公司</t>
  </si>
  <si>
    <t>GTQ6105BEVB21</t>
  </si>
  <si>
    <t>GTQ6118BEV2</t>
  </si>
  <si>
    <t>GTQ6123BEVBT3</t>
  </si>
  <si>
    <t>GTQ6129BEVHT7</t>
  </si>
  <si>
    <t>GTQ6131BEVST3</t>
  </si>
  <si>
    <t>GTQ6146BEVBT8</t>
  </si>
  <si>
    <t>GTQ6606BEV1</t>
  </si>
  <si>
    <t>GTQ6858BEVB2</t>
  </si>
  <si>
    <t>比亚迪汽车工业有限公司</t>
  </si>
  <si>
    <t>BYD6480STHEV</t>
  </si>
  <si>
    <t>BYD6710HLEV</t>
  </si>
  <si>
    <t>BYD7006BEVH</t>
  </si>
  <si>
    <t>CK6100LGEV1</t>
  </si>
  <si>
    <t>CK6120LLEV</t>
  </si>
  <si>
    <t>CK6800LZEV2</t>
  </si>
  <si>
    <t>QCJ7006BEVF</t>
  </si>
  <si>
    <t>QCJ7007BEV</t>
  </si>
  <si>
    <t>重庆瑞驰汽车实业有限公司</t>
  </si>
  <si>
    <t>CRC5022XXYB-LBEV</t>
  </si>
  <si>
    <t>CRC5030XXYB-LBEV</t>
  </si>
  <si>
    <t>中植一客成都汽车有限公司</t>
  </si>
  <si>
    <t>CDL5020XXYBEV2</t>
  </si>
  <si>
    <t>CDL5020XXYBEV3</t>
  </si>
  <si>
    <t>CDL5021XXYBEV</t>
  </si>
  <si>
    <t>CDL6606LRBEV</t>
  </si>
  <si>
    <t>CDL6810LRBEV</t>
  </si>
  <si>
    <t>CDL6810LRBEV1</t>
  </si>
  <si>
    <t>云南航天神州汽车有限公司</t>
  </si>
  <si>
    <t>YH5022XXYBEV</t>
  </si>
  <si>
    <t>比亚迪汽车有限公司</t>
  </si>
  <si>
    <t>BYD7005BEV</t>
  </si>
  <si>
    <t>陕西汽车集团有限责任公司</t>
  </si>
  <si>
    <t>SX5070XXYBEV1</t>
  </si>
  <si>
    <t>SX5070XXYBEV2</t>
  </si>
  <si>
    <t>核减12辆，原因为：现场核查不通过</t>
    <phoneticPr fontId="8" type="noConversion"/>
  </si>
  <si>
    <t>附件3</t>
    <phoneticPr fontId="8" type="noConversion"/>
  </si>
  <si>
    <t>单位：万元</t>
    <phoneticPr fontId="19" type="noConversion"/>
  </si>
  <si>
    <t>BJ5023XXYV3RK-BEV</t>
  </si>
  <si>
    <t>BJ7000C5E2-BEV</t>
  </si>
  <si>
    <t>BJ7000C5E4-BEV</t>
  </si>
  <si>
    <t>BJ7000C5E7-BEV</t>
  </si>
  <si>
    <t>BJ7000C8G-BEV</t>
  </si>
  <si>
    <t>BJ7000U3D2-BEV</t>
  </si>
  <si>
    <t>BJ7001BPH5-BEV</t>
  </si>
  <si>
    <t>BJ7001BPH7-BEV</t>
  </si>
  <si>
    <t>BJ7001BPH8-BEV</t>
  </si>
  <si>
    <t>BJ5023XXYEV1</t>
  </si>
  <si>
    <t>核减1辆，原因为：相关车型不在推荐目录内</t>
  </si>
  <si>
    <t>BJ5023XXYEV2</t>
  </si>
  <si>
    <t>核减2辆，原因为：相关车型不在推荐目录内</t>
  </si>
  <si>
    <t>BJ5023XXYEV4</t>
  </si>
  <si>
    <t>BJ5023XXYEV6</t>
  </si>
  <si>
    <t>核减39辆，原因为：相关车型不在推荐目录内</t>
  </si>
  <si>
    <t>BJ5023XYZEV1</t>
  </si>
  <si>
    <t>BJ5048XXYEV2</t>
  </si>
  <si>
    <t>BJ5049XXYEV2</t>
  </si>
  <si>
    <t>核减196辆，原因为：相关车型不在推荐目录内</t>
  </si>
  <si>
    <t>BJ5049XXYEV5</t>
  </si>
  <si>
    <t>BJ6103EVUA-1</t>
  </si>
  <si>
    <t>BJ6105CHEVCA-3</t>
  </si>
  <si>
    <t>BJ6105CHEVCA-9</t>
  </si>
  <si>
    <t>BJ6105EVCA-15</t>
  </si>
  <si>
    <t>BJ6105EVCA-16</t>
  </si>
  <si>
    <t>BJ6105EVCA-18</t>
  </si>
  <si>
    <t>BJ6105EVCA-20</t>
  </si>
  <si>
    <t>BJ6105PHEVCA-10</t>
  </si>
  <si>
    <t>BJ6105PHEVCA-16</t>
  </si>
  <si>
    <t>BJ6105PHEVCA-17</t>
  </si>
  <si>
    <t>BJ6105PHEVCA-18</t>
  </si>
  <si>
    <t>BJ6105PHEVCA-7</t>
  </si>
  <si>
    <t>BJ6117EVUA</t>
  </si>
  <si>
    <t>BJ6117EVUA-2</t>
  </si>
  <si>
    <t>BJ6117EVUA-3</t>
  </si>
  <si>
    <t>BJ6123CHEVCA-5</t>
  </si>
  <si>
    <t>BJ6123EVCA-32</t>
  </si>
  <si>
    <t>BJ6123EVCA-33</t>
  </si>
  <si>
    <t>BJ6123EVCA-37</t>
  </si>
  <si>
    <t>BJ6123PHEVCA-15</t>
  </si>
  <si>
    <t>BJ6123PHEVCA-7</t>
  </si>
  <si>
    <t>BJ6123SHEVCA-3</t>
  </si>
  <si>
    <t>BJ6127PHEVCA-3</t>
  </si>
  <si>
    <t>BJ6680SHEVCA</t>
  </si>
  <si>
    <t>BJ6805EVCA-2</t>
  </si>
  <si>
    <t>BJ6805EVCA-8</t>
  </si>
  <si>
    <t>BJ6851EVCA-8</t>
  </si>
  <si>
    <t>BJ6851EVCA-9</t>
  </si>
  <si>
    <t>BJ6852FCEVUH</t>
  </si>
  <si>
    <t>BJ6855CHEVCA-1</t>
  </si>
  <si>
    <t>BJ6855CHEVCA-2</t>
  </si>
  <si>
    <t>BJ6905CHEVCA</t>
  </si>
  <si>
    <t>BJ6905CHEVCA-5</t>
  </si>
  <si>
    <t>长城汽车股份有限公司</t>
  </si>
  <si>
    <t>CC7000CE00BEV</t>
  </si>
  <si>
    <t>SC5033XXYBBEV</t>
  </si>
  <si>
    <t>SC5033XXYCBEV</t>
  </si>
  <si>
    <t>SC5035XXYDCBBEV</t>
  </si>
  <si>
    <t>SC6805ABBEV</t>
  </si>
  <si>
    <t>核减2辆，原因为：不满足行驶里程数要求</t>
  </si>
  <si>
    <t>SC6805ACBEV</t>
  </si>
  <si>
    <t>核减1辆，原因为：不满足行驶里程数要求</t>
  </si>
  <si>
    <t>SC6833ABEV</t>
  </si>
  <si>
    <t>SC6836ABEV</t>
  </si>
  <si>
    <t>SC6836BBEV</t>
  </si>
  <si>
    <t>成都大运汽车集团有限公司</t>
  </si>
  <si>
    <t>CGC5021XXYBEV2W2</t>
  </si>
  <si>
    <t>CGC5025XXYBEV1NBBFBAML</t>
  </si>
  <si>
    <t>CGC5044XXYBEV1AAAJEAGK</t>
  </si>
  <si>
    <t>CGC5044XXYBEV1AAAJEAHZ</t>
  </si>
  <si>
    <t>CGC5044XXYBEV1LBSKEAGK</t>
  </si>
  <si>
    <t>CGC5044XXYBEV1NBLJEAGK</t>
  </si>
  <si>
    <t>CGC5044XXYBEV1NBLJEAGY</t>
  </si>
  <si>
    <t>CGC5045XLCBEV1Z1</t>
  </si>
  <si>
    <t>CGC5045XXYBEV1Z2</t>
  </si>
  <si>
    <t>CGC5045XXYBEV1Z3</t>
  </si>
  <si>
    <t>CGC5045XXYBEV2Z1</t>
  </si>
  <si>
    <t>CGC6100BEV1K1</t>
  </si>
  <si>
    <t>CGC6101BEV1K2</t>
  </si>
  <si>
    <t>CGC6106BEV1PAQHJATM</t>
  </si>
  <si>
    <t>CGC6800BEV1K2</t>
  </si>
  <si>
    <t>核减42辆，原因为：相关车型不在推荐目录内</t>
  </si>
  <si>
    <t>CGC6801BEV1K3</t>
  </si>
  <si>
    <t>CGC6806BEV1EAMJHAYM</t>
  </si>
  <si>
    <t>CGC6806BEV1PAMKHAUM</t>
  </si>
  <si>
    <t>SCH5022XXY-BEV8</t>
  </si>
  <si>
    <t>SCH5022XXY-BEV9</t>
  </si>
  <si>
    <t>华晨宝马汽车有限公司</t>
  </si>
  <si>
    <t>BMW6462AAHEV(BMWX1)</t>
  </si>
  <si>
    <t>一汽客车(大连)有限公司</t>
  </si>
  <si>
    <t>CA5020XXYBEV31</t>
  </si>
  <si>
    <t>CA5020XXYBEV32</t>
  </si>
  <si>
    <t>CA5040XXYBEV31</t>
  </si>
  <si>
    <t>CA6103URHEV31</t>
  </si>
  <si>
    <t>CA6103URHEV32</t>
  </si>
  <si>
    <t>CA6109URBEV34</t>
  </si>
  <si>
    <t>CA6126URHEV32</t>
  </si>
  <si>
    <t>CSA6454NDPHEV1</t>
  </si>
  <si>
    <t>CSA6456BEV1</t>
  </si>
  <si>
    <t>CSA7104SDPHEV1</t>
  </si>
  <si>
    <t>CSA7144CDPHEV1</t>
  </si>
  <si>
    <t>上海申龙客车有限公司</t>
  </si>
  <si>
    <t>SLK5030XXYBEV3</t>
  </si>
  <si>
    <t>核减32辆，原因为：不满足行驶里程数要求</t>
  </si>
  <si>
    <t>SLK5030XXYBEV3S</t>
  </si>
  <si>
    <t>SLK6108AEBEVD3</t>
  </si>
  <si>
    <t>核减3辆，原因为：不满足行驶里程数要求</t>
  </si>
  <si>
    <t>SLK6108AEBEVS</t>
  </si>
  <si>
    <t>SLK6108ALE0BEVY1</t>
  </si>
  <si>
    <t>SLK6109UDHEVL</t>
  </si>
  <si>
    <t>SLK6109UDHEVN1</t>
  </si>
  <si>
    <t>SLK6109UDHEVZ</t>
  </si>
  <si>
    <t>SLK6109UEBEVN1</t>
  </si>
  <si>
    <t>SLK6109UEBEVS</t>
  </si>
  <si>
    <t>SLK6109ULE0BEVS5</t>
  </si>
  <si>
    <t>SLK6109ULE0BEVY1</t>
  </si>
  <si>
    <t>SLK6109UNHEVL</t>
  </si>
  <si>
    <t>SLK6118ALD5HEVL1</t>
  </si>
  <si>
    <t>SLK6118ALE0BEVS6</t>
  </si>
  <si>
    <t>核减16辆，原因为：不满足行驶里程数要求</t>
  </si>
  <si>
    <t>SLK6819UEBEVJ1</t>
  </si>
  <si>
    <t>SLK6819UEBEVN1</t>
  </si>
  <si>
    <t>SLK6819UEBEVY1</t>
  </si>
  <si>
    <t>SLK6859UEBEVJ3</t>
  </si>
  <si>
    <t>SH5040XXYA7BEV-4</t>
  </si>
  <si>
    <t>SH5040XXYA7BEV-5</t>
  </si>
  <si>
    <t>SH5041XXYA7BEV-6</t>
  </si>
  <si>
    <t>SH5041XXYA7BEV-7</t>
  </si>
  <si>
    <t>SH5041XXYA7BEV-D7</t>
  </si>
  <si>
    <t>SH6522C1BEV</t>
  </si>
  <si>
    <t>SH6612A4FCEV</t>
  </si>
  <si>
    <t>SH6632A4BEV-2</t>
  </si>
  <si>
    <t>比亚迪汽车工业有限公司南京分公司</t>
  </si>
  <si>
    <t>BYD6100LGEV3</t>
  </si>
  <si>
    <t>BYD6100LGEV6</t>
  </si>
  <si>
    <t>BYD6110LLEV</t>
  </si>
  <si>
    <t>BYD6120LLEV3</t>
  </si>
  <si>
    <t>BYD6121LGEV3</t>
  </si>
  <si>
    <t>BYD6121LGEV4</t>
  </si>
  <si>
    <t>BYD6810LZEV4</t>
  </si>
  <si>
    <t>江苏常隆客车有限公司</t>
  </si>
  <si>
    <t>YS6100GBEVA</t>
  </si>
  <si>
    <t>核减1辆，原因为：不满足申报数量要求</t>
  </si>
  <si>
    <t>YS6100GBEVC</t>
  </si>
  <si>
    <t>核减14辆，原因为：不满足申报数量要求</t>
  </si>
  <si>
    <t>YS6860GBEVA</t>
  </si>
  <si>
    <t>核减41辆，原因为：不满足申报数量要求</t>
  </si>
  <si>
    <t>HKL5040XXYBEV1</t>
  </si>
  <si>
    <t>HKL5041XXYBEV1</t>
  </si>
  <si>
    <t>HKL6800GBEV1</t>
  </si>
  <si>
    <t>HKL6801BEV1</t>
  </si>
  <si>
    <t>HKL6801GBEV</t>
  </si>
  <si>
    <t>HKL6801GBEV2</t>
  </si>
  <si>
    <t>HKL6801GBEV3</t>
  </si>
  <si>
    <t>HKL6802BEV1</t>
  </si>
  <si>
    <t>江苏陆地方舟新能源车辆股份有限公司</t>
  </si>
  <si>
    <t>RQ5022XXYEVHF</t>
  </si>
  <si>
    <t>RQ5022XXYEVHJ</t>
  </si>
  <si>
    <t>RQ5026XXYEVH0</t>
  </si>
  <si>
    <t>RQ5026XXYEVH3</t>
  </si>
  <si>
    <t>核减105辆，原因为：现场核查不通过</t>
  </si>
  <si>
    <t>核减24辆，原因为：现场核查不通过</t>
  </si>
  <si>
    <t>RQ6110YEVH3</t>
  </si>
  <si>
    <t>KLQ5022XXYEV1</t>
  </si>
  <si>
    <t>KLQ6109EV0N</t>
  </si>
  <si>
    <t>KLQ6109GAEVN5</t>
  </si>
  <si>
    <t>KLQ6109GAEVW3</t>
  </si>
  <si>
    <t>KLQ6109GAHEVC5K</t>
  </si>
  <si>
    <t>KLQ6109GAHEVE5K1</t>
  </si>
  <si>
    <t>KLQ6115HZAHEVE5A</t>
  </si>
  <si>
    <t>KLQ6115HZEV0X3</t>
  </si>
  <si>
    <t>KLQ6129GAEVX5</t>
  </si>
  <si>
    <t>KLQ6129GAHEVC5K</t>
  </si>
  <si>
    <t>KLQ6601GBEVX6</t>
  </si>
  <si>
    <t>KLQ6800GEVN3</t>
  </si>
  <si>
    <t>KLQ6800GEVN4</t>
  </si>
  <si>
    <t>KLQ6802GEVN1</t>
  </si>
  <si>
    <t>KLQ6832GEVW1</t>
  </si>
  <si>
    <t>KLQ6850GAHEVC5K</t>
  </si>
  <si>
    <t>KLQ6850GEVT</t>
  </si>
  <si>
    <t>NJL5021XXYBEV26</t>
  </si>
  <si>
    <t>NJL5031XXYBEV</t>
  </si>
  <si>
    <t>NJL5031XXYBEV1</t>
  </si>
  <si>
    <t>NJL5032XXYBEV</t>
  </si>
  <si>
    <t>NJL5032XXYBEV1</t>
  </si>
  <si>
    <t>NJL5032XXYBEV13</t>
  </si>
  <si>
    <t>NJL5032XXYBEV6</t>
  </si>
  <si>
    <t>NJL5032XXYBEV8</t>
  </si>
  <si>
    <t>NJL5032XYZBEV</t>
  </si>
  <si>
    <t>NJL5040XXYBEV1</t>
  </si>
  <si>
    <t>NJL5040XXYBEV22</t>
  </si>
  <si>
    <t>NJL5040XYZBEV4</t>
  </si>
  <si>
    <t>NJL6100BEV40</t>
  </si>
  <si>
    <t>NJL6100BEV9</t>
  </si>
  <si>
    <t>NJL6117BEV25</t>
  </si>
  <si>
    <t>NJL6117BEV26</t>
  </si>
  <si>
    <t>NJL6117BEV29</t>
  </si>
  <si>
    <t>NJL6117BEV31</t>
  </si>
  <si>
    <t>NJL6117BEV32</t>
  </si>
  <si>
    <t>NJL6117BEVG1</t>
  </si>
  <si>
    <t>NJL6806BEV12</t>
  </si>
  <si>
    <t>NJL6806BEV18</t>
  </si>
  <si>
    <t>NJL6809BEV11</t>
  </si>
  <si>
    <t>NJL6810BEV20</t>
  </si>
  <si>
    <t>NJL6859BEV39</t>
  </si>
  <si>
    <t>NJ5047XXYCEV1</t>
  </si>
  <si>
    <t>NJ5057XXYCEV7</t>
  </si>
  <si>
    <t>JS6101GHBEV18</t>
  </si>
  <si>
    <t>JS6101GHBEV26</t>
  </si>
  <si>
    <t>JS6108GHBEV10</t>
  </si>
  <si>
    <t>JS6108GHBEV11</t>
  </si>
  <si>
    <t>JS6108GHBEV12</t>
  </si>
  <si>
    <t>JS6108GHEV16</t>
  </si>
  <si>
    <t>JS6108GHEV17</t>
  </si>
  <si>
    <t>JS6108GHEVC17</t>
  </si>
  <si>
    <t>JS6128GHBEV11</t>
  </si>
  <si>
    <t>JS6128GHBEV15</t>
  </si>
  <si>
    <t>JS6128GHEV12</t>
  </si>
  <si>
    <t>JS6128GHEVC12</t>
  </si>
  <si>
    <t>JS6818GHBEV12</t>
  </si>
  <si>
    <t>JS6818GHBEV9</t>
  </si>
  <si>
    <t>JS6851GHBEV11</t>
  </si>
  <si>
    <t>JS6851GHBEV8</t>
  </si>
  <si>
    <t>YBL6117HBEV17</t>
  </si>
  <si>
    <t>浙江豪情汽车制造有限公司</t>
  </si>
  <si>
    <t>HQ7002BEV04</t>
  </si>
  <si>
    <t>HQ7002BEV08</t>
  </si>
  <si>
    <t>JL7001BEV33</t>
  </si>
  <si>
    <t>JL7001BEV34</t>
  </si>
  <si>
    <t>JL7001BEV35</t>
  </si>
  <si>
    <t>JL7001BEV36</t>
  </si>
  <si>
    <t>JL7001BEV38</t>
  </si>
  <si>
    <t>JL7001BEV45</t>
  </si>
  <si>
    <t>JL7001BEV46</t>
  </si>
  <si>
    <t>JL7001BEV47</t>
  </si>
  <si>
    <t>JL7001BEV48</t>
  </si>
  <si>
    <t>JL7001BEV57</t>
  </si>
  <si>
    <t>JL7001BEV58</t>
  </si>
  <si>
    <t>MR7152PHEV01</t>
  </si>
  <si>
    <t>SMA7000BEV05</t>
  </si>
  <si>
    <t>核减2辆，原因为：未按有关要求上传运行数据</t>
  </si>
  <si>
    <t>SMA7000BEV06</t>
  </si>
  <si>
    <t>SMA7001BEV23</t>
  </si>
  <si>
    <t>SMA7001BEV25</t>
  </si>
  <si>
    <t>SMA7001BEV40</t>
  </si>
  <si>
    <t>SMA7001BEV61</t>
  </si>
  <si>
    <t>SMA7001BEV66</t>
  </si>
  <si>
    <t>SMA7001BEV72</t>
  </si>
  <si>
    <t>SMA7001BEV73</t>
  </si>
  <si>
    <t>SMA7001BEV75</t>
  </si>
  <si>
    <t>SMA7001BEV76</t>
  </si>
  <si>
    <t>安徽安凯汽车股份有限公司</t>
  </si>
  <si>
    <t>HFF6100G03CHEV12</t>
  </si>
  <si>
    <t>HFF6100G03CHEV13</t>
  </si>
  <si>
    <t>HFF6100G03CHEV22</t>
  </si>
  <si>
    <t>HFF6100G03CHEV24</t>
  </si>
  <si>
    <t>HFF6100G03EV-6</t>
  </si>
  <si>
    <t>HFF6100G03EV-61</t>
  </si>
  <si>
    <t>HFF6103G03CHEV-1</t>
  </si>
  <si>
    <t>HFF6103G03CHEV-2</t>
  </si>
  <si>
    <t>HFF6104G03EV6</t>
  </si>
  <si>
    <t>HFF6109G03EV</t>
  </si>
  <si>
    <t>HFF6109G03EV1</t>
  </si>
  <si>
    <t>HFF6109G03EV3</t>
  </si>
  <si>
    <t>HFF6109G03EV4</t>
  </si>
  <si>
    <t>HFF6109K10EV31</t>
  </si>
  <si>
    <t>HFF6111K10EV21</t>
  </si>
  <si>
    <t>HFF6122G03CHEV2</t>
  </si>
  <si>
    <t>HFF6123G03CHEV-2</t>
  </si>
  <si>
    <t>HFF6129G03EV-45</t>
  </si>
  <si>
    <t>HFF6800G03EV73</t>
  </si>
  <si>
    <t>HFF6800G03EV8</t>
  </si>
  <si>
    <t>HFF6800GEVB3</t>
  </si>
  <si>
    <t>HFF6803KEVB</t>
  </si>
  <si>
    <t>HFF6850G03CHEV1</t>
  </si>
  <si>
    <t>安徽江淮汽车集团股份有限公司</t>
  </si>
  <si>
    <t>HFC5031XXYPV4EV5B3</t>
  </si>
  <si>
    <t>HFC5041XXYP73EV1C5</t>
  </si>
  <si>
    <t>HFC5049XXYEV1H</t>
  </si>
  <si>
    <t>HFC5061XXYP73EV3C5</t>
  </si>
  <si>
    <t>HFC7000BEV</t>
  </si>
  <si>
    <t>HFC7000W3EV</t>
  </si>
  <si>
    <t>HFC7000WEV</t>
  </si>
  <si>
    <t>HFC7001EAEV2</t>
  </si>
  <si>
    <t>SQR5023XXYBEVK06</t>
  </si>
  <si>
    <t>SQR5024XXYBEVK06</t>
  </si>
  <si>
    <t>SQR6440BEVK08</t>
  </si>
  <si>
    <t>SQR7000BEVJ601</t>
  </si>
  <si>
    <t>SQR7000BEVJ72</t>
  </si>
  <si>
    <t>福建新龙马汽车股份有限公司</t>
  </si>
  <si>
    <t>FJ5020XXYBEVA12</t>
  </si>
  <si>
    <t>FJ5020XXYBEVA15</t>
  </si>
  <si>
    <t>FJ5020XXYBEVA19</t>
  </si>
  <si>
    <t>FJ5020XXYBEVA5</t>
  </si>
  <si>
    <t>FJ5020XXYBEVA6</t>
  </si>
  <si>
    <t>XMQ5030XXYBEVS09</t>
  </si>
  <si>
    <t>XMQ6106AGBEVL6</t>
  </si>
  <si>
    <t>XMQ6106AGBEVL8</t>
  </si>
  <si>
    <t>XMQ6106AGBEVM1</t>
  </si>
  <si>
    <t>XMQ6106AGCHEVD57</t>
  </si>
  <si>
    <t>XMQ6106AGCHEVN512</t>
  </si>
  <si>
    <t>XMQ6106AGCHEVN58</t>
  </si>
  <si>
    <t>XMQ6106AGPHEVN51</t>
  </si>
  <si>
    <t>XMQ6110BCBEVL8</t>
  </si>
  <si>
    <t>XMQ6110BCBEVL9</t>
  </si>
  <si>
    <t>XMQ6110BGPHEVD51</t>
  </si>
  <si>
    <t>XMQ6127AGBEVL3</t>
  </si>
  <si>
    <t>XMQ6127BYBEVL</t>
  </si>
  <si>
    <t>XMQ6706BYBEVL2</t>
  </si>
  <si>
    <t>XMQ6802AGBEVL2</t>
  </si>
  <si>
    <t>XMQ6802AGBEVL4</t>
  </si>
  <si>
    <t>XMQ6802AGBEVL5</t>
  </si>
  <si>
    <t>XMQ6806BYBEVL</t>
  </si>
  <si>
    <t>XMQ6850AGBEVL4</t>
  </si>
  <si>
    <t>XMQ6850AGBEVL8</t>
  </si>
  <si>
    <t>XMQ6850AGCHEVD53</t>
  </si>
  <si>
    <t>XMQ6850AGCHEVD54</t>
  </si>
  <si>
    <t>XMQ6850AGPHEVN52</t>
  </si>
  <si>
    <t>XMQ6850BGBEVM1</t>
  </si>
  <si>
    <t>XML5036XXYEVD0</t>
  </si>
  <si>
    <t>XML5036XXYEVH0</t>
  </si>
  <si>
    <t>XML5036XXYEVK0</t>
  </si>
  <si>
    <t>XML5036XXYEVL0</t>
  </si>
  <si>
    <t>XML5036XXYEVN0</t>
  </si>
  <si>
    <t>XML5036XXYEVW0</t>
  </si>
  <si>
    <t>XML6102JEVD0</t>
  </si>
  <si>
    <t>XML6102JEVL0</t>
  </si>
  <si>
    <t>XML6102JEVW0</t>
  </si>
  <si>
    <t>XML6102JEVW01</t>
  </si>
  <si>
    <t>XML6102JEVW0C</t>
  </si>
  <si>
    <t>XML6105JEVD0C1</t>
  </si>
  <si>
    <t>XML6105JEVN0C</t>
  </si>
  <si>
    <t>XML6105JEVW0C1</t>
  </si>
  <si>
    <t>XML6105JEVW0C6</t>
  </si>
  <si>
    <t>XML6105JHEVG5C6</t>
  </si>
  <si>
    <t>XML6105JHEVG5CN1</t>
  </si>
  <si>
    <t>XML6105JHEVG5CN6</t>
  </si>
  <si>
    <t>XML6105JHEVL5C</t>
  </si>
  <si>
    <t>XML6112JEVA0</t>
  </si>
  <si>
    <t>XML6122JEVD0C</t>
  </si>
  <si>
    <t>XML6125JHEVG5CN1</t>
  </si>
  <si>
    <t>XML6125JHEVW5C</t>
  </si>
  <si>
    <t>XML6700JEVD0C</t>
  </si>
  <si>
    <t>XML6805JEVD0C</t>
  </si>
  <si>
    <t>XML6805JEVL0C</t>
  </si>
  <si>
    <t>XML6805JEVN0C</t>
  </si>
  <si>
    <t>XML6809JEVD0</t>
  </si>
  <si>
    <t>XML6809JEVD0C</t>
  </si>
  <si>
    <t>XML6809JEVW0C</t>
  </si>
  <si>
    <t>XML6855JEVD0C</t>
  </si>
  <si>
    <t>XML6855JEVW0C</t>
  </si>
  <si>
    <t>XML6855JEVW0C1</t>
  </si>
  <si>
    <t>XML6855JEVW0C2</t>
  </si>
  <si>
    <t>XML6855JHEVC5C</t>
  </si>
  <si>
    <t>XML6855JHEVL5C</t>
  </si>
  <si>
    <t>江铃控股有限公司</t>
  </si>
  <si>
    <t>JX70016BEV</t>
  </si>
  <si>
    <t>核减5辆，原因为：不满足申报数量要求</t>
  </si>
  <si>
    <t>JX70020BEV</t>
  </si>
  <si>
    <t>核减3辆，原因为：不满足申报数量要求</t>
  </si>
  <si>
    <t>JX70021BEV</t>
  </si>
  <si>
    <t>核减6辆，原因为：不满足申报数量要求</t>
  </si>
  <si>
    <t>JX7005BEV</t>
  </si>
  <si>
    <t>核减17辆，原因为：不满足申报数量要求</t>
  </si>
  <si>
    <t>JX7006BEV</t>
  </si>
  <si>
    <t>核减22辆，原因为：不满足申报数量要求</t>
  </si>
  <si>
    <t>JX7009BEV</t>
  </si>
  <si>
    <t>核减27辆，原因为：不满足申报数量要求</t>
  </si>
  <si>
    <t>江西昌河汽车有限责任公司</t>
  </si>
  <si>
    <t>CH5015XXYBEVA2CC</t>
  </si>
  <si>
    <t>核减7辆，原因为：不满足申报数量要求</t>
  </si>
  <si>
    <t>CH5015XXYBEVA2CD</t>
  </si>
  <si>
    <t>CH5025XXYBEVC3CA</t>
  </si>
  <si>
    <t>核减4辆，原因为：不满足申报数量要求</t>
  </si>
  <si>
    <t>CH5025XXYBEVC3CB</t>
  </si>
  <si>
    <t>核减2辆，原因为：不满足申报数量要求</t>
  </si>
  <si>
    <t>CH7005BEVA2CB</t>
  </si>
  <si>
    <t>核减34辆，原因为：不满足申报数量要求</t>
  </si>
  <si>
    <t>CH7005BEVA2CC</t>
  </si>
  <si>
    <t>核减398辆，原因为：不满足申报数量要求</t>
  </si>
  <si>
    <t>CH7005BEVC3CA</t>
  </si>
  <si>
    <t>核减1160辆，原因为：不满足申报数量要求</t>
  </si>
  <si>
    <t>CH7005BEVC3CB</t>
  </si>
  <si>
    <t>核减408辆，原因为：不满足申报数量要求</t>
  </si>
  <si>
    <t>江西江铃集团晶马汽车有限公司</t>
  </si>
  <si>
    <t>JMV6105GRBEV3</t>
  </si>
  <si>
    <t>JMV6800GRBEV1</t>
  </si>
  <si>
    <t>核减11辆，原因为：不满足申报数量要求</t>
  </si>
  <si>
    <t>JMV6820BEV3</t>
  </si>
  <si>
    <t>JMV6820BEV5</t>
  </si>
  <si>
    <t>JMV6820GRBEV3</t>
  </si>
  <si>
    <t>江西江铃汽车集团改装车股份有限公司</t>
  </si>
  <si>
    <t>JX5045XXYMBEV</t>
  </si>
  <si>
    <t>核减13辆，原因为：不满足申报数量要求</t>
  </si>
  <si>
    <t>KRD5022CCYBEV</t>
  </si>
  <si>
    <t>核减8辆，原因为：不满足行驶里程数要求</t>
  </si>
  <si>
    <t>KRD5022CCYBEV02</t>
  </si>
  <si>
    <t>核减6辆，原因为：不满足行驶里程数要求</t>
  </si>
  <si>
    <t>KRD5022XXYBEV</t>
  </si>
  <si>
    <t>核减28辆，原因为：不满足行驶里程数要求</t>
  </si>
  <si>
    <t>核减228辆，原因为：不满足行驶里程数要求,部分车辆重复申报</t>
  </si>
  <si>
    <t>YTK5040XXYEV2</t>
  </si>
  <si>
    <t>YTK5040XXYEV3</t>
  </si>
  <si>
    <t>YTK6101GEV3</t>
  </si>
  <si>
    <t>YTK6118EV9</t>
  </si>
  <si>
    <t>YTK6128GEV2</t>
  </si>
  <si>
    <t>YTK6128GEV3</t>
  </si>
  <si>
    <t>YTK6830GEV3</t>
  </si>
  <si>
    <t>YTK6830GEV5</t>
  </si>
  <si>
    <t>JK6106GBEV4</t>
  </si>
  <si>
    <t>JK6106GPHEVN5</t>
  </si>
  <si>
    <t>JK6116HBEVQA10</t>
  </si>
  <si>
    <t>JK6126GPHEVN5Q2</t>
  </si>
  <si>
    <t>JK6806GBEV4</t>
  </si>
  <si>
    <t>LCK5023XXYEV5</t>
  </si>
  <si>
    <t>LCK5026XXYBEV1</t>
  </si>
  <si>
    <t>LCK5047XXYEV7</t>
  </si>
  <si>
    <t>LCK5049XXYEVH3</t>
  </si>
  <si>
    <t>LCK5080XDYEV</t>
  </si>
  <si>
    <t>LCK6107PHEVCNG2</t>
  </si>
  <si>
    <t>LCK6107PHEVG3</t>
  </si>
  <si>
    <t>LCK6107PHEVNC</t>
  </si>
  <si>
    <t>LCK6107PHEVNG2</t>
  </si>
  <si>
    <t>LCK6108EVG12</t>
  </si>
  <si>
    <t>LCK6108EVG33</t>
  </si>
  <si>
    <t>LCK6108EVG8</t>
  </si>
  <si>
    <t>LCK6108EVG9</t>
  </si>
  <si>
    <t>LCK6108EVGD</t>
  </si>
  <si>
    <t>LCK6108EVGK</t>
  </si>
  <si>
    <t>LCK6108EVGL1</t>
  </si>
  <si>
    <t>LCK6108EVGM1</t>
  </si>
  <si>
    <t>LCK6108EVK</t>
  </si>
  <si>
    <t>LCK6117EVG8</t>
  </si>
  <si>
    <t>LCK6117EVL</t>
  </si>
  <si>
    <t>LCK6119PHEVG</t>
  </si>
  <si>
    <t>LCK6122EVG12</t>
  </si>
  <si>
    <t>LCK6122EVG6</t>
  </si>
  <si>
    <t>LCK6126PHENV</t>
  </si>
  <si>
    <t>LCK6127PHEVG5</t>
  </si>
  <si>
    <t>LCK6127PHEVNC</t>
  </si>
  <si>
    <t>LCK6607DEVQG</t>
  </si>
  <si>
    <t>LCK6721EVGA</t>
  </si>
  <si>
    <t>LCK6808EVQA</t>
  </si>
  <si>
    <t>LCK6808EVQGA</t>
  </si>
  <si>
    <t>LCK6809EVGK</t>
  </si>
  <si>
    <t>LCK6809EVGL</t>
  </si>
  <si>
    <t>LCK6809EVGM</t>
  </si>
  <si>
    <t>LCK6809EVGM1</t>
  </si>
  <si>
    <t>LCK6809EVGM2</t>
  </si>
  <si>
    <t>LCK6809EVGM4</t>
  </si>
  <si>
    <t>LCK6809EVGT</t>
  </si>
  <si>
    <t>LCK6809EVGT1</t>
  </si>
  <si>
    <t>LCK6809EVGW</t>
  </si>
  <si>
    <t>LCK6809EVGW1</t>
  </si>
  <si>
    <t>LCK6811EVGA</t>
  </si>
  <si>
    <t>LCK6811EVGC</t>
  </si>
  <si>
    <t>LCK6812EVGA</t>
  </si>
  <si>
    <t>LCK6813EVGA</t>
  </si>
  <si>
    <t>LCK6813EVGB</t>
  </si>
  <si>
    <t>LCK6840EVG</t>
  </si>
  <si>
    <t>LCK6850PHEV5QG</t>
  </si>
  <si>
    <t>LCK6850PHEV5QNG</t>
  </si>
  <si>
    <t>LCK6850PHEVG4</t>
  </si>
  <si>
    <t>LCK6860EVGW</t>
  </si>
  <si>
    <t>一汽解放青岛汽车有限公司</t>
  </si>
  <si>
    <t>CA5041XXYP40L1BEVA84</t>
  </si>
  <si>
    <t>CA5045XXYP40L1BEVA84</t>
  </si>
  <si>
    <t>CA5046XXYP40L1BEVA84</t>
  </si>
  <si>
    <t>CA5048XXYP40L1BEVA84</t>
  </si>
  <si>
    <t>海马汽车有限公司</t>
  </si>
  <si>
    <t>HMA7002S30BEV</t>
  </si>
  <si>
    <t>HMA7003S10BEV</t>
  </si>
  <si>
    <t>HMA7003S13BEV</t>
  </si>
  <si>
    <t>ZK6105BEVG15</t>
  </si>
  <si>
    <t>ZK6105BEVG16</t>
  </si>
  <si>
    <t>ZK6105BEVG19A</t>
  </si>
  <si>
    <t>ZK6105BEVG21</t>
  </si>
  <si>
    <t>ZK6105BEVG23</t>
  </si>
  <si>
    <t>ZK6105BEVG25</t>
  </si>
  <si>
    <t>ZK6105CHEVNPG21</t>
  </si>
  <si>
    <t>ZK6105CHEVNPG35</t>
  </si>
  <si>
    <t>ZK6105CHEVNPG35C</t>
  </si>
  <si>
    <t>ZK6105CHEVPG29</t>
  </si>
  <si>
    <t>ZK6105CHEVPG41</t>
  </si>
  <si>
    <t>ZK6115BEV5Y</t>
  </si>
  <si>
    <t>ZK6115BEVG5</t>
  </si>
  <si>
    <t>ZK6115BEVG52</t>
  </si>
  <si>
    <t>ZK6115BEVG53</t>
  </si>
  <si>
    <t>ZK6115BEVY51</t>
  </si>
  <si>
    <t>ZK6115BEVY52</t>
  </si>
  <si>
    <t>ZK6115BEVY53</t>
  </si>
  <si>
    <t>ZK6115BEVZ51</t>
  </si>
  <si>
    <t>ZK6115BEVZ52</t>
  </si>
  <si>
    <t>ZK6119BEVQY52</t>
  </si>
  <si>
    <t>ZK6119BEVQZ51</t>
  </si>
  <si>
    <t>ZK6125BEVG21</t>
  </si>
  <si>
    <t>ZK6125BEVG27</t>
  </si>
  <si>
    <t>ZK6125CHEVNPG26</t>
  </si>
  <si>
    <t>ZK6125CHEVNPG29</t>
  </si>
  <si>
    <t>ZK6125CHEVPG29</t>
  </si>
  <si>
    <t>ZK6125FCEVG3</t>
  </si>
  <si>
    <t>ZK6650BEVG11</t>
  </si>
  <si>
    <t>ZK6650BEVG13</t>
  </si>
  <si>
    <t>ZK6650BEVG16</t>
  </si>
  <si>
    <t>ZK6650BEVG6</t>
  </si>
  <si>
    <t>ZK6650BEVG7</t>
  </si>
  <si>
    <t>ZK6701BEVQ5</t>
  </si>
  <si>
    <t>ZK6805BEVG11</t>
  </si>
  <si>
    <t>ZK6805BEVG12</t>
  </si>
  <si>
    <t>ZK6805BEVG13</t>
  </si>
  <si>
    <t>ZK6805BEVG15</t>
  </si>
  <si>
    <t>ZK6805BEVG17</t>
  </si>
  <si>
    <t>ZK6805BEVG21A</t>
  </si>
  <si>
    <t>ZK6808BEVQ5</t>
  </si>
  <si>
    <t>ZK6808BEVQZ51</t>
  </si>
  <si>
    <t>ZK6808BEVQZ52</t>
  </si>
  <si>
    <t>ZK6808BEVQZ53</t>
  </si>
  <si>
    <t>ZK6826BEVQG50</t>
  </si>
  <si>
    <t>ZK6845BEVG6A</t>
  </si>
  <si>
    <t>ZK6845BEVG7</t>
  </si>
  <si>
    <t>ZK6850BEVG19A</t>
  </si>
  <si>
    <t>ZK6850CHEVNPG26</t>
  </si>
  <si>
    <t>ZK6850CHEVPG35</t>
  </si>
  <si>
    <t>ZK6935BEVG2</t>
  </si>
  <si>
    <t>东风汽车公司</t>
  </si>
  <si>
    <t>EQ5026XXYTBEV</t>
  </si>
  <si>
    <t>EQ5026XXYTBEV1</t>
  </si>
  <si>
    <t>EQ5027XXYTBEV</t>
  </si>
  <si>
    <t>EQ5040XXYTBEV1</t>
  </si>
  <si>
    <t>东风汽车股份有限公司</t>
  </si>
  <si>
    <t>DFA5040XXYBEV</t>
  </si>
  <si>
    <t>DFA5040XXYKBEV</t>
  </si>
  <si>
    <t>DFA7000F1A1BEV</t>
  </si>
  <si>
    <t>DFA7000G1F1BEV</t>
  </si>
  <si>
    <t>DFA7000G1F2BEV</t>
  </si>
  <si>
    <t>DFA7000G1F3BEV</t>
  </si>
  <si>
    <t>DFA7000G1F4BEV</t>
  </si>
  <si>
    <t>DFA7000L2ABEV</t>
  </si>
  <si>
    <t>DFA7000L2ABEV1</t>
  </si>
  <si>
    <t>DFA7000L2ABEV3</t>
  </si>
  <si>
    <t>DFM7000G1BBEV</t>
  </si>
  <si>
    <t>DFM7000G1F2BEV</t>
  </si>
  <si>
    <t>DFM7000G1F3BEV</t>
  </si>
  <si>
    <t>EQ5020XXYLBEV1</t>
  </si>
  <si>
    <t>核减7辆，原因为：未按有关要求上传运行数据</t>
  </si>
  <si>
    <t>EQ5020XXYSZBEV</t>
  </si>
  <si>
    <t>核减5辆，原因为：不满足行驶证时间要求</t>
  </si>
  <si>
    <t>EQ5020XXYSZBEV1</t>
  </si>
  <si>
    <t>核减3辆，原因为：不满足行驶证时间要求</t>
  </si>
  <si>
    <t>EQ5022XXYTBEV1</t>
  </si>
  <si>
    <t>EQ5023XXYACBEV1</t>
  </si>
  <si>
    <t>EQ5023XXYACBEV5</t>
  </si>
  <si>
    <t>EQ5023XXYACBEV6</t>
  </si>
  <si>
    <t>EQ5023XXYACBEV7</t>
  </si>
  <si>
    <t>EQ5023XXYTBEV5</t>
  </si>
  <si>
    <t>EQ5025XXYACBEV</t>
  </si>
  <si>
    <t>EQ5025XXYACBEV1</t>
  </si>
  <si>
    <t>EQ5031TSLACBEV</t>
  </si>
  <si>
    <t>EQ5031XDWTBEV</t>
  </si>
  <si>
    <t>EQ5032XXYACBEV1</t>
  </si>
  <si>
    <t>EQ5040XXYACBEV10</t>
  </si>
  <si>
    <t>EQ5040XXYACBEV11</t>
  </si>
  <si>
    <t>EQ5040XXYACBEV12</t>
  </si>
  <si>
    <t>EQ5040XXYACBEV7</t>
  </si>
  <si>
    <t>EQ5040XXYACBEV8</t>
  </si>
  <si>
    <t>EQ5040XXYSZBEV</t>
  </si>
  <si>
    <t>EQ5041XDWACBEV</t>
  </si>
  <si>
    <t>EQ5041XXYACBEV13</t>
  </si>
  <si>
    <t>EQ5041XXYACBEV14</t>
  </si>
  <si>
    <t>EQ5041XXYACBEV4</t>
  </si>
  <si>
    <t>EQ5041XXYACBEV5</t>
  </si>
  <si>
    <t>EQ5041XXYACBEV6</t>
  </si>
  <si>
    <t>EQ5041XXYACBEV9</t>
  </si>
  <si>
    <t>EQ5042XXYACBEV1</t>
  </si>
  <si>
    <t>EQ5044XXYACBEV</t>
  </si>
  <si>
    <t>EQ5044XXYTBEV2</t>
  </si>
  <si>
    <t>EQ5045XLCTBEV</t>
  </si>
  <si>
    <t>EQ5045XLCTBEV2</t>
  </si>
  <si>
    <t>EQ5045XXYTBEV</t>
  </si>
  <si>
    <t>EQ5045XXYTBEV10</t>
  </si>
  <si>
    <t>EQ5045XXYTBEV11</t>
  </si>
  <si>
    <t>EQ5045XXYTBEV12</t>
  </si>
  <si>
    <t>EQ5045XXYTBEV14</t>
  </si>
  <si>
    <t>EQ5045XXYTBEV15</t>
  </si>
  <si>
    <t>EQ5045XXYTBEV18</t>
  </si>
  <si>
    <t>EQ5045XXYTBEV19</t>
  </si>
  <si>
    <t>EQ5045XXYTBEV2</t>
  </si>
  <si>
    <t>EQ5045XXYTBEV3</t>
  </si>
  <si>
    <t>EQ5045XXYTBEV4</t>
  </si>
  <si>
    <t>EQ5045XXYTBEV7</t>
  </si>
  <si>
    <t>EQ5070XXYTBEV14</t>
  </si>
  <si>
    <t>EQ5080XXYTFCEV1</t>
  </si>
  <si>
    <t>EQ5180XXYTBEV1</t>
  </si>
  <si>
    <t>EQ6100CACBEV</t>
  </si>
  <si>
    <t>EQ6120CACCHEV</t>
  </si>
  <si>
    <t>EQ6620CLBEV6</t>
  </si>
  <si>
    <t>EQ6800CACBEV4</t>
  </si>
  <si>
    <t>EQ6800CACBEV5</t>
  </si>
  <si>
    <t>EQ6810CACBEV</t>
  </si>
  <si>
    <t>EQ6810CACBEV2</t>
  </si>
  <si>
    <t>EQ6811LACBEV1</t>
  </si>
  <si>
    <t>湖北新楚风汽车股份有限公司</t>
  </si>
  <si>
    <t>HQG5022XXYEV4</t>
  </si>
  <si>
    <t>核减113辆，原因为：车辆重复申报</t>
  </si>
  <si>
    <t>HQG5022XXYEV6</t>
  </si>
  <si>
    <t>核减8辆，原因为：车辆重复申报</t>
  </si>
  <si>
    <t>HQG5041XXYEV1</t>
  </si>
  <si>
    <t>核减1辆，原因为：车辆重复申报</t>
  </si>
  <si>
    <t>HQG5041XXYEV2</t>
  </si>
  <si>
    <t>HQG5042XXYEV10</t>
  </si>
  <si>
    <t>HQG5042XXYEV2</t>
  </si>
  <si>
    <t>核减10辆，原因为：车辆重复申报</t>
  </si>
  <si>
    <t>HQG5042XXYEV5</t>
  </si>
  <si>
    <t>HQG5042XXYEV9</t>
  </si>
  <si>
    <t>核减16辆，原因为：车辆重复申报</t>
  </si>
  <si>
    <t>HQG5051XXYEV</t>
  </si>
  <si>
    <t>比亚迪汽车工业有限公司长沙分公司</t>
  </si>
  <si>
    <t>BYD5030XXYBEV1</t>
  </si>
  <si>
    <t>BYD6100LGEV4</t>
  </si>
  <si>
    <t>BYD6100LGEV7</t>
  </si>
  <si>
    <t>BYD6450VBEV</t>
  </si>
  <si>
    <t>CK6100LGEV2</t>
  </si>
  <si>
    <t>大汉汽车集团有限公司</t>
  </si>
  <si>
    <t>CKY6810BEVG</t>
  </si>
  <si>
    <t>湖南中车时代电动汽车股份有限公司</t>
  </si>
  <si>
    <t>TEG6106BEV11</t>
  </si>
  <si>
    <t>TEG6106BEV13</t>
  </si>
  <si>
    <t>TEG6106BEV16</t>
  </si>
  <si>
    <t>TEG6106BEV18</t>
  </si>
  <si>
    <t>TEG6106BEV19</t>
  </si>
  <si>
    <t>TEG6106BEV20</t>
  </si>
  <si>
    <t>TEG6106BEV22</t>
  </si>
  <si>
    <t>TEG6106EHEV17</t>
  </si>
  <si>
    <t>TEG6106EHEVN10</t>
  </si>
  <si>
    <t>TEG6110BEV01</t>
  </si>
  <si>
    <t>TEG6110EV04</t>
  </si>
  <si>
    <t>TEG6110EV05</t>
  </si>
  <si>
    <t>TEG6129BEV06</t>
  </si>
  <si>
    <t>TEG6801BEV01</t>
  </si>
  <si>
    <t>TEG6801BEV02</t>
  </si>
  <si>
    <t>TEG6801BEV03</t>
  </si>
  <si>
    <t>TEG6850BEV06</t>
  </si>
  <si>
    <t>TEG6851BEV09</t>
  </si>
  <si>
    <t>TEG6851BEV13</t>
  </si>
  <si>
    <t>TEG6851BEV14</t>
  </si>
  <si>
    <t>TEG6851EHEV05</t>
  </si>
  <si>
    <t>TEG6851EHEVN02</t>
  </si>
  <si>
    <t>东莞中汽宏远汽车有限公司</t>
  </si>
  <si>
    <t>KMT6109GBEV6</t>
  </si>
  <si>
    <t>KMT6802GBEV1</t>
  </si>
  <si>
    <t>KMT6802GBEV2</t>
  </si>
  <si>
    <t>KMT6860GBEV7</t>
  </si>
  <si>
    <t>广州广汽比亚迪新能源客车有限公司</t>
  </si>
  <si>
    <t>GZ6100LGEV4</t>
  </si>
  <si>
    <t>GZ6121LGEV1</t>
  </si>
  <si>
    <t>GAC6450CHEVA5B</t>
  </si>
  <si>
    <t>GAC6450CHEVA5C</t>
  </si>
  <si>
    <t>GAC7000BEVH0A</t>
  </si>
  <si>
    <t>GAC7150CHEVA5A</t>
  </si>
  <si>
    <t>GTQ5024XXYEV</t>
  </si>
  <si>
    <t>GTQ5043XXYBEV1</t>
  </si>
  <si>
    <t>GTQ6101BEVB1</t>
  </si>
  <si>
    <t>GTQ6101BEVBT9</t>
  </si>
  <si>
    <t>GTQ6103BEVB1</t>
  </si>
  <si>
    <t>GTQ6103BEVBT3</t>
  </si>
  <si>
    <t>GTQ6105BEVB5</t>
  </si>
  <si>
    <t>GTQ6105BEVB6</t>
  </si>
  <si>
    <t>GTQ6105BEVB7</t>
  </si>
  <si>
    <t>GTQ6105BEVBT11</t>
  </si>
  <si>
    <t>GTQ6105BEVBT8</t>
  </si>
  <si>
    <t>GTQ6105BEVBT9</t>
  </si>
  <si>
    <t>GTQ6111BEVBT1</t>
  </si>
  <si>
    <t>GTQ6119BEVH1</t>
  </si>
  <si>
    <t>GTQ6119BEVH6</t>
  </si>
  <si>
    <t>GTQ6119BEVH9</t>
  </si>
  <si>
    <t>GTQ6119BEVHT9</t>
  </si>
  <si>
    <t>GTQ6121BEVBT3</t>
  </si>
  <si>
    <t>GTQ6121BEVBT9</t>
  </si>
  <si>
    <t>GTQ6123BEVBT11</t>
  </si>
  <si>
    <t>GTQ6126BEVBT3</t>
  </si>
  <si>
    <t>GTQ6186BEVBT3</t>
  </si>
  <si>
    <t>GTQ6801BEVBT9</t>
  </si>
  <si>
    <t>GTQ6803BEVB7</t>
  </si>
  <si>
    <t>GTQ6853BEVBT3</t>
  </si>
  <si>
    <t>GTQ6858BEVB5</t>
  </si>
  <si>
    <t>GTQ6858BEVBT11</t>
  </si>
  <si>
    <t>BYD111017GBEV1</t>
  </si>
  <si>
    <t>BYD5030XYZBEV</t>
  </si>
  <si>
    <t>核减35辆，原因为：不满足行驶里程数要求</t>
  </si>
  <si>
    <t>BYD5070XXYBEV</t>
  </si>
  <si>
    <t>BYD5110XXYBEV1</t>
  </si>
  <si>
    <t>BYD5160ZYSBEV</t>
  </si>
  <si>
    <t>核减49辆，原因为：不满足行驶里程数要求</t>
  </si>
  <si>
    <t>BYD6100LGEV5</t>
  </si>
  <si>
    <t>BYD6100LSEV1</t>
  </si>
  <si>
    <t>核减14辆，原因为：不满足行驶里程数要求</t>
  </si>
  <si>
    <t>BYD6120LLEV4</t>
  </si>
  <si>
    <t>BYD6121LGEV5</t>
  </si>
  <si>
    <t>核减12辆，原因为：不满足行驶里程数要求</t>
  </si>
  <si>
    <t>BYD6480STHEV3</t>
  </si>
  <si>
    <t>BYD6480STHEV5</t>
  </si>
  <si>
    <t>核减4辆，原因为：不满足行驶里程数要求</t>
  </si>
  <si>
    <t>BYD6700HZEV</t>
  </si>
  <si>
    <t>BYD6810LZEV1</t>
  </si>
  <si>
    <t>核减10辆，原因为：不满足行驶里程数要求</t>
  </si>
  <si>
    <t>核减48辆，原因为：不满足行驶里程数要求</t>
  </si>
  <si>
    <t>核减136辆，原因为：不满足行驶里程数要求</t>
  </si>
  <si>
    <t>核减7辆，原因为：不满足行驶里程数要求</t>
  </si>
  <si>
    <t>CK6800LZEV1</t>
  </si>
  <si>
    <t>QCJ7007BEV1</t>
  </si>
  <si>
    <t>核减366辆，原因为：不满足行驶里程数要求</t>
  </si>
  <si>
    <t>QCJ7007BEV2</t>
  </si>
  <si>
    <t>核减173辆，原因为：不满足行驶里程数要求</t>
  </si>
  <si>
    <t>EQ6510LM5F1BEV</t>
  </si>
  <si>
    <t>核减132辆，原因为：不满足申报数量要求</t>
  </si>
  <si>
    <t>EQ7000LS1F1BEV</t>
  </si>
  <si>
    <t>核减129辆，原因为：不满足申报数量要求</t>
  </si>
  <si>
    <t>广西申龙汽车制造有限公司</t>
  </si>
  <si>
    <t>HQK6109BEVB1</t>
  </si>
  <si>
    <t>HQK6109BEVB3</t>
  </si>
  <si>
    <t>HQK6109BEVB4</t>
  </si>
  <si>
    <t>HQK6109CHEVB</t>
  </si>
  <si>
    <t>HQK6109CHEVNG</t>
  </si>
  <si>
    <t>HQK6128PHEVNG5</t>
  </si>
  <si>
    <t>HQK6129CHEVB</t>
  </si>
  <si>
    <t>HQK6188BEVB</t>
  </si>
  <si>
    <t>HQK6828BEVB</t>
  </si>
  <si>
    <t>HQK6828BEVB3</t>
  </si>
  <si>
    <t>HQK6859BEVB</t>
  </si>
  <si>
    <t>HQK6859BEVB1</t>
  </si>
  <si>
    <t>上汽通用五菱汽车股份有限公司</t>
  </si>
  <si>
    <t>LZW7000EVA</t>
  </si>
  <si>
    <t>华晨鑫源重庆汽车有限公司</t>
  </si>
  <si>
    <t>JKC1020DABEV</t>
  </si>
  <si>
    <t>JKC5020XXY-AXBEV</t>
  </si>
  <si>
    <t>核减18辆，原因为：不满足行驶里程数要求</t>
  </si>
  <si>
    <t>JKC5020XXY-DABEV</t>
  </si>
  <si>
    <t>重庆长安汽车股份有限公司</t>
  </si>
  <si>
    <t>SC5031XXYKQ54BEV</t>
  </si>
  <si>
    <t>SC6388AVBEV</t>
  </si>
  <si>
    <t>SC6388BVBEV</t>
  </si>
  <si>
    <t>SC7001ADBEV</t>
  </si>
  <si>
    <t>SC7001AEBEV</t>
  </si>
  <si>
    <t>SC7001AGBEV</t>
  </si>
  <si>
    <t>SC7001AKBEV</t>
  </si>
  <si>
    <t>SC7001CAABEV</t>
  </si>
  <si>
    <t>SC7001CABBEV</t>
  </si>
  <si>
    <t>SC7003AABEV</t>
  </si>
  <si>
    <t>SC7003ACBEV</t>
  </si>
  <si>
    <t>SC7004CBBEV</t>
  </si>
  <si>
    <t>SC7104AA5HEV</t>
  </si>
  <si>
    <t>CRC5021XXYA-LBEV</t>
  </si>
  <si>
    <t>CRC5030XXYC-LBEV</t>
  </si>
  <si>
    <t>CRC5032XXYC-LBEV</t>
  </si>
  <si>
    <t>成都广通汽车有限公司</t>
  </si>
  <si>
    <t>CAT6100CRBEVT</t>
  </si>
  <si>
    <t>CAT6180DRBEVT</t>
  </si>
  <si>
    <t>CAT6680CRBEVT</t>
  </si>
  <si>
    <t>吉利四川商用车有限公司</t>
  </si>
  <si>
    <t>DNC5040XXYBEV02</t>
  </si>
  <si>
    <t>DNC5045XXYBEV01</t>
  </si>
  <si>
    <t>DNC5047XXYBEV01</t>
  </si>
  <si>
    <t>DNC5049XXYBEV01</t>
  </si>
  <si>
    <t>DNC6120BEVG</t>
  </si>
  <si>
    <t>CDL5030XXYBEV</t>
  </si>
  <si>
    <t>CDL5030XXYBEV1</t>
  </si>
  <si>
    <t>CDL6110LRBEV1</t>
  </si>
  <si>
    <t>CDL6110LRBEV2</t>
  </si>
  <si>
    <t>CDL6810LRBEV2</t>
  </si>
  <si>
    <t>CDL6810LRBEV3</t>
  </si>
  <si>
    <t>核减251辆，原因为：39辆不满足行驶里程数要求,驱动电机型号与推荐目录不一致；212辆现场核查不通过。</t>
  </si>
  <si>
    <t>YH5023XXYBEV</t>
  </si>
  <si>
    <t>核减238辆，原因为：11辆不满足行驶里程数要求；227辆现场核查不通过。</t>
  </si>
  <si>
    <t>BYD6460SBEV</t>
  </si>
  <si>
    <t>核减26辆，原因为：不满足行驶里程数要求</t>
  </si>
  <si>
    <t>BYD6460STHEV5</t>
  </si>
  <si>
    <t>核减64辆，原因为：不满足行驶里程数要求</t>
  </si>
  <si>
    <t>核减226辆，原因为：不满足行驶里程数要求</t>
  </si>
  <si>
    <t>BYD7008BEV1</t>
  </si>
  <si>
    <t>BYD7150WT5HEV4</t>
  </si>
  <si>
    <t>核减78辆，原因为：不满足行驶里程数要求</t>
  </si>
  <si>
    <t>BYD7150WT5HEV5</t>
  </si>
  <si>
    <t>BYD7150WTHEV3</t>
  </si>
  <si>
    <t>SX5040XXYBEV331H</t>
  </si>
  <si>
    <t>54辆待进一步核实后予以清算；核减40辆，原因为：不满足行驶里程数要求</t>
  </si>
  <si>
    <t>SX5040XXYBEV331K</t>
  </si>
  <si>
    <t>104辆待进一步核实后予以清算；核减56辆，原因为：不满足行驶里程数要求</t>
  </si>
  <si>
    <t>SX5040XXYBEV331L</t>
  </si>
  <si>
    <t>待进一步核实后予以清算</t>
  </si>
  <si>
    <t>SX5040XXYBEV331S</t>
  </si>
  <si>
    <t>31辆待进一步核实后予以清算；核减14辆，原因为：不满足行驶里程数要求</t>
  </si>
  <si>
    <t>SX5042XXYBEV331L</t>
  </si>
  <si>
    <t>59辆待进一步核实后予以清算；核减19辆，原因为：电池成箱型号不一致,不满足行驶里程数要求</t>
  </si>
  <si>
    <t>SX5070CCYBEV1</t>
  </si>
  <si>
    <t>SX5070XLCBEV331L</t>
  </si>
  <si>
    <t>1辆待进一步核实后予以清算；核减1辆，原因为：电池成箱型号与推荐目录不一致,不满足行驶里程数要求</t>
  </si>
  <si>
    <t>SX5070XXYBEV331K</t>
  </si>
  <si>
    <t>陕西通家汽车股份有限公司</t>
  </si>
  <si>
    <t>STJ5023XXYEV6</t>
  </si>
  <si>
    <t>核减2辆，原因为：关键零部件发票信息与推荐目录不一致</t>
  </si>
  <si>
    <t>STJ5024XXYEV</t>
  </si>
  <si>
    <t>核减5辆，原因为：相关车型不在推荐目录内</t>
  </si>
  <si>
    <t>STJ5024XXYEV1</t>
  </si>
  <si>
    <t>STJ5024XXYEV7</t>
  </si>
  <si>
    <t>核减49辆，原因为：关键零部件发票信息与推荐目录不一致</t>
  </si>
  <si>
    <t>STJ5029XXYEV1</t>
  </si>
  <si>
    <t>BJ7000C5D3-BEV</t>
  </si>
  <si>
    <t>3辆需进一步核实后予以清算</t>
  </si>
  <si>
    <t>BJ7000C5E8-BEV</t>
  </si>
  <si>
    <t>BJ7000C5E9-BEV</t>
  </si>
  <si>
    <t>BJ7000U3D7-BEV</t>
  </si>
  <si>
    <t>9辆需进一步核实后予以清算</t>
  </si>
  <si>
    <t>6辆需进一步核实后予以清算</t>
  </si>
  <si>
    <t>517辆需进一步核实后予以清算</t>
  </si>
  <si>
    <t>BJ7001BPH6-BEV</t>
  </si>
  <si>
    <t>263辆需进一步核实后予以清算</t>
  </si>
  <si>
    <t>2辆需进一步核实后予以清算</t>
  </si>
  <si>
    <t>BJ7001BPH9-BEV</t>
  </si>
  <si>
    <t>215辆需进一步核实后予以清算</t>
  </si>
  <si>
    <t>BJ7001BPHA-BEV</t>
  </si>
  <si>
    <t>2460辆需进一步核实后予以清算</t>
  </si>
  <si>
    <t>BJ7001BPHB-BEV</t>
  </si>
  <si>
    <t>BJ5032TYHEV-H1</t>
  </si>
  <si>
    <t>核减3辆,原因为:电池单体型号与推荐目录不一致,电池生产企业与推荐目录不一致</t>
  </si>
  <si>
    <t>BJ5035XXYEV2</t>
  </si>
  <si>
    <t>BJ5043XXYEV1</t>
  </si>
  <si>
    <t>核减13辆,原因为: 相关车型不在推荐目录内</t>
  </si>
  <si>
    <t>BJ5045XXYEV1</t>
  </si>
  <si>
    <t>核减103辆,原因为:相关车型不在推荐目录内</t>
  </si>
  <si>
    <t>BJ5045XXYEV2</t>
  </si>
  <si>
    <t>核减48辆,原因为:相关车型不在推荐目录内</t>
  </si>
  <si>
    <t>BJ5048XXYEV3</t>
  </si>
  <si>
    <t>核减5辆,原因为:相关车型不在推荐目录内</t>
  </si>
  <si>
    <t>BJ5088XXYFCEV</t>
  </si>
  <si>
    <t>BJ6103EVUA-2</t>
  </si>
  <si>
    <t>BJ6105CHEVCA-11</t>
  </si>
  <si>
    <t>BJ6105EVCA-25</t>
  </si>
  <si>
    <t>BJ6105EVCA-27</t>
  </si>
  <si>
    <t>BJ6105EVCA-28</t>
  </si>
  <si>
    <t>BJ6105EVCA-30</t>
  </si>
  <si>
    <t>BJ6105EVCA-31</t>
  </si>
  <si>
    <t>BJ6105EVCA-41</t>
  </si>
  <si>
    <t>BJ6105FCEVCH</t>
  </si>
  <si>
    <t>BJ6105PHEVCA-19</t>
  </si>
  <si>
    <t>BJ6117EVUA-5</t>
  </si>
  <si>
    <t>BJ6123EVCA-43</t>
  </si>
  <si>
    <t>BJ6123FCEVCH-1</t>
  </si>
  <si>
    <t>BJ6802EVUA-6</t>
  </si>
  <si>
    <t>BJ6802EVUA-7</t>
  </si>
  <si>
    <t>BJ6805EVCA-16</t>
  </si>
  <si>
    <t>BJ6805EVCA-17</t>
  </si>
  <si>
    <t>BJ6805EVCA-18</t>
  </si>
  <si>
    <t>BJ6805EVCA-20</t>
  </si>
  <si>
    <t>BJ6851EVCA-16</t>
  </si>
  <si>
    <t>BJ6851EVCA-17</t>
  </si>
  <si>
    <t>BJ6851EVCA-22</t>
  </si>
  <si>
    <t>BJ6851EVCA-25</t>
  </si>
  <si>
    <t>BJ6855CHEVCA-3</t>
  </si>
  <si>
    <t>BJ6855PHEVCA-1</t>
  </si>
  <si>
    <t>BJ6905CHEVCA-10</t>
  </si>
  <si>
    <t>CC6484AD21APHEV</t>
  </si>
  <si>
    <t>CC7000CE04BEV</t>
  </si>
  <si>
    <t>CC7000ZM00ABEV</t>
  </si>
  <si>
    <t>CC7001CE02ABEV</t>
  </si>
  <si>
    <t>CC7001CE03BEV</t>
  </si>
  <si>
    <t>SC1027DACABEV</t>
  </si>
  <si>
    <t>SC5027XXYDAABEV</t>
  </si>
  <si>
    <t>SC5028XXYNBEV</t>
  </si>
  <si>
    <t>51辆需进一步核实后予以清算</t>
  </si>
  <si>
    <t>SC5033XXYJBEV</t>
  </si>
  <si>
    <t>SC5033XXYKBEV</t>
  </si>
  <si>
    <t>核减1辆,原因为:不满足行驶里程数要求</t>
  </si>
  <si>
    <t>SC6805ABEV</t>
  </si>
  <si>
    <t>SC6805BBEV</t>
  </si>
  <si>
    <t>SC6836EBEV</t>
  </si>
  <si>
    <t>CGC4250BEV1Z1</t>
  </si>
  <si>
    <t>CGC5025XXYBEV1NBBFBAXY</t>
  </si>
  <si>
    <t>CGC5040XXYBEV1CAH0</t>
  </si>
  <si>
    <t>CGC5040XXYBEV1ZAH0</t>
  </si>
  <si>
    <t>CGC5045XLCBEV1Z2</t>
  </si>
  <si>
    <t>CGC5045XLCBEV1Z3</t>
  </si>
  <si>
    <t>CGC5045XXYBEV1Z4</t>
  </si>
  <si>
    <t>CGC5045XXYBEV1Z5</t>
  </si>
  <si>
    <t>CGC5045XXYBEV1Z7</t>
  </si>
  <si>
    <t>CGC5045XXYBEV2Z2</t>
  </si>
  <si>
    <t>CGC5045XXYBEV2Z3</t>
  </si>
  <si>
    <t>CGC6101BEV1K5</t>
  </si>
  <si>
    <t>SCH5022XXY-BEVC</t>
  </si>
  <si>
    <t>SCH6431BEV</t>
  </si>
  <si>
    <t>5辆需进一步核实后予以清算</t>
  </si>
  <si>
    <t>SCH6431BEV1</t>
  </si>
  <si>
    <t>55辆需进一步核实后予以清算</t>
  </si>
  <si>
    <t>BBA6461AAHEV(ZINORO60H)</t>
  </si>
  <si>
    <t>核减2721辆,原因为:现场核查不通过</t>
  </si>
  <si>
    <t>核减130辆,原因为:现场核查不通过</t>
  </si>
  <si>
    <t>核减75辆,原因为:现场核查不通过</t>
  </si>
  <si>
    <t>BMW7201BMHEV</t>
  </si>
  <si>
    <t>核减89辆,原因为:现场核查不通过</t>
  </si>
  <si>
    <t>BMW7201CMHEV</t>
  </si>
  <si>
    <t>核减4267辆,原因为:现场核查不通过</t>
  </si>
  <si>
    <t>核减9辆,原因为:现场核查不通过</t>
  </si>
  <si>
    <t>CSA6454NDPHEV2</t>
  </si>
  <si>
    <t>CSA6456BEV2</t>
  </si>
  <si>
    <t>CSA6461FBEV1</t>
  </si>
  <si>
    <t>CSA6461FBEV2</t>
  </si>
  <si>
    <t>CSA7002FBEV1</t>
  </si>
  <si>
    <t>CSA7002FBEV3</t>
  </si>
  <si>
    <t>CSA7102SDPHEV</t>
  </si>
  <si>
    <t>CSA7104SDPHEV3</t>
  </si>
  <si>
    <t>CSA7144CDPHEV2</t>
  </si>
  <si>
    <t>SLK5030XXYBEV1</t>
  </si>
  <si>
    <t>SLK5032XXYBEV1</t>
  </si>
  <si>
    <t>SLK5032XXYBEV3</t>
  </si>
  <si>
    <t>核减11辆,原因为:不符合行驶里程数要求</t>
  </si>
  <si>
    <t>SLK5042XXYBEV</t>
  </si>
  <si>
    <t>SLK5046XSHBEV</t>
  </si>
  <si>
    <t>核减2辆,原因为:不符合行驶里程数要求</t>
  </si>
  <si>
    <t>SLK6101UBEVN1</t>
  </si>
  <si>
    <t>SLK6108ABEVW1</t>
  </si>
  <si>
    <t>核减1辆,原因为:不符合行驶里程数要求</t>
  </si>
  <si>
    <t>SLK6109UBEVL5</t>
  </si>
  <si>
    <t>SLK6109UBEVL9</t>
  </si>
  <si>
    <t>SLK6109UBEVW1</t>
  </si>
  <si>
    <t>SLK6109UBEVW17</t>
  </si>
  <si>
    <t>SLK6109UBEVW3</t>
  </si>
  <si>
    <t>SLK6109ULE0BEVS9</t>
  </si>
  <si>
    <t>SLK6118ABEVN1</t>
  </si>
  <si>
    <t>SLK6118ABEVW7</t>
  </si>
  <si>
    <t>SLK6118ABEVZ1</t>
  </si>
  <si>
    <t>SLK6118UBEVN3</t>
  </si>
  <si>
    <t>核减4辆,原因为:不符合行驶里程数要求</t>
  </si>
  <si>
    <t>SLK6118UBEVW3</t>
  </si>
  <si>
    <t>SLK6129UBEVN1</t>
  </si>
  <si>
    <t>SLK6663UBEVW1</t>
  </si>
  <si>
    <t>SLK6803UEBEVJ1</t>
  </si>
  <si>
    <t>SLK6819UBEVN1</t>
  </si>
  <si>
    <t>SLK6819UBEVN3</t>
  </si>
  <si>
    <t>SLK6819UBEVN7</t>
  </si>
  <si>
    <t>SLK6819UBEVN9</t>
  </si>
  <si>
    <t>SLK6819UBEVW1</t>
  </si>
  <si>
    <t>SLK6819UBEVW21</t>
  </si>
  <si>
    <t>SLK6819UBEVW3</t>
  </si>
  <si>
    <t>SLK6819UBEVW5</t>
  </si>
  <si>
    <t>SLK6819UBEVW9</t>
  </si>
  <si>
    <t>SLK6859UBEVN1</t>
  </si>
  <si>
    <t>SLK6859UBEVW1</t>
  </si>
  <si>
    <t>SLK6859UBEVW3</t>
  </si>
  <si>
    <t>SLK6859UBEVW5</t>
  </si>
  <si>
    <t>核减3辆,原因为:不符合行驶里程数要求</t>
  </si>
  <si>
    <t>SLK6859UEBEVL5</t>
  </si>
  <si>
    <t>SLK6859ULD5HEVL1</t>
  </si>
  <si>
    <t>SLK6903AFCEVH</t>
  </si>
  <si>
    <t>SLK6949UBEVN1</t>
  </si>
  <si>
    <t>SH5047XLCZFEVNZ</t>
  </si>
  <si>
    <t>SH5047XXYZFEVNZ</t>
  </si>
  <si>
    <t>SH6523C1BEV</t>
  </si>
  <si>
    <t>SH6632A4BEV-5</t>
  </si>
  <si>
    <t>上汽大众汽车有限公司</t>
  </si>
  <si>
    <t>SVW6471APV</t>
  </si>
  <si>
    <t>核减16辆,原因为:不符合行驶里程数要求</t>
  </si>
  <si>
    <t>SVW7141BPV</t>
  </si>
  <si>
    <t>核减12辆,原因为:不符合行驶里程数要求</t>
  </si>
  <si>
    <t>BYD6100LGEV10</t>
  </si>
  <si>
    <t>BYD6100LGEV9</t>
  </si>
  <si>
    <t>BYD6100LSEV3</t>
  </si>
  <si>
    <t>BYD6101LGEV1</t>
  </si>
  <si>
    <t>BYD6101LGEV5</t>
  </si>
  <si>
    <t>BYD6110LLEV3</t>
  </si>
  <si>
    <t>BYD6122LGEV1</t>
  </si>
  <si>
    <t>BYD6122LGEV2</t>
  </si>
  <si>
    <t>BYD6700HZEV2</t>
  </si>
  <si>
    <t>BYD6810HZEV5</t>
  </si>
  <si>
    <t>BYD6810LZEV6</t>
  </si>
  <si>
    <t>BYD6850HZEV2</t>
  </si>
  <si>
    <t>BYD6900HLEV1</t>
  </si>
  <si>
    <t>HKL5040XXYBEV2</t>
  </si>
  <si>
    <t>HKL6680GBEV</t>
  </si>
  <si>
    <t>HKL6801GBEV6</t>
  </si>
  <si>
    <t>HKL6801GBEV7</t>
  </si>
  <si>
    <t>KLQ5035XXYBEV</t>
  </si>
  <si>
    <t>KLQ5041XXYBEV2</t>
  </si>
  <si>
    <t>KLQ6109GAEVN10</t>
  </si>
  <si>
    <t>KLQ6109GAEVN11</t>
  </si>
  <si>
    <t>KLQ6109GAEVN6</t>
  </si>
  <si>
    <t>KLQ6109GAEVN7</t>
  </si>
  <si>
    <t>KLQ6109GAEVN8</t>
  </si>
  <si>
    <t>KLQ6109GAEVN9</t>
  </si>
  <si>
    <t>KLQ6109GAEVW4</t>
  </si>
  <si>
    <t>KLQ6109GAFCEV</t>
  </si>
  <si>
    <t>KLQ6111HZEV0N</t>
  </si>
  <si>
    <t>KLQ6111HZEV1N1</t>
  </si>
  <si>
    <t>KLQ6115HZGEVN</t>
  </si>
  <si>
    <t>KLQ6129GAEVN2</t>
  </si>
  <si>
    <t>KLQ6601GBEVN7</t>
  </si>
  <si>
    <t>KLQ6650GEVN2</t>
  </si>
  <si>
    <t>KLQ6800GEVN10</t>
  </si>
  <si>
    <t>KLQ6800GEVN5</t>
  </si>
  <si>
    <t>KLQ6800GEVN7</t>
  </si>
  <si>
    <t>KLQ6800GEVN8</t>
  </si>
  <si>
    <t>KLQ6800GEVN9</t>
  </si>
  <si>
    <t>KLQ6812KAEV1N1</t>
  </si>
  <si>
    <t>KLQ6812KAEV1N2</t>
  </si>
  <si>
    <t>KLQ6812KAGEVN1</t>
  </si>
  <si>
    <t>KLQ6822EV0N1</t>
  </si>
  <si>
    <t>KLQ6822GEVN1</t>
  </si>
  <si>
    <t>KLQ6822GEVN2</t>
  </si>
  <si>
    <t>KLQ6832GEVN1</t>
  </si>
  <si>
    <t>KLQ6850GAHEVE5K</t>
  </si>
  <si>
    <t>KLQ6850GEVN10</t>
  </si>
  <si>
    <t>KLQ6850GEVN2</t>
  </si>
  <si>
    <t>KLQ6850GEVN6</t>
  </si>
  <si>
    <t>KLQ6850GEVN7</t>
  </si>
  <si>
    <t>KLQ6850GEVN9</t>
  </si>
  <si>
    <t>NJL5022XXYBEV2</t>
  </si>
  <si>
    <t>NJL5025XXYBEV</t>
  </si>
  <si>
    <t>NJL5032XXYBEV14</t>
  </si>
  <si>
    <t>NJL5032XXYBEV15</t>
  </si>
  <si>
    <t>NJL5032XXYBEV16</t>
  </si>
  <si>
    <t>NJL5038XXYBEV3</t>
  </si>
  <si>
    <t>NJL5038XXYBEV4</t>
  </si>
  <si>
    <t>NJL5038XXYBEV5</t>
  </si>
  <si>
    <t>NJL5040XXYBEV26</t>
  </si>
  <si>
    <t>NJL5040XXYBEV28</t>
  </si>
  <si>
    <t>NJL5040XXYBEV29</t>
  </si>
  <si>
    <t>NJL6100BEV36</t>
  </si>
  <si>
    <t>NJL6100BEV37</t>
  </si>
  <si>
    <t>NJL6100BEV55</t>
  </si>
  <si>
    <t>NJL6100EV2</t>
  </si>
  <si>
    <t>NJL6100EV6</t>
  </si>
  <si>
    <t>NJL6100EVG</t>
  </si>
  <si>
    <t>NJL6100EVG2</t>
  </si>
  <si>
    <t>NJL6100GSEV1</t>
  </si>
  <si>
    <t>NJL6101EV</t>
  </si>
  <si>
    <t>NJL6107BEV12</t>
  </si>
  <si>
    <t>NJL6117EV2</t>
  </si>
  <si>
    <t>NJL6117EV5</t>
  </si>
  <si>
    <t>NJL6129BEV55</t>
  </si>
  <si>
    <t>NJL6129EV1</t>
  </si>
  <si>
    <t>NJL6129EV4</t>
  </si>
  <si>
    <t>NJL6420BEV4</t>
  </si>
  <si>
    <t>NJL6420BEV5</t>
  </si>
  <si>
    <t>NJL6680EV2</t>
  </si>
  <si>
    <t>NJL6802BEVG</t>
  </si>
  <si>
    <t>NJL6802EV2</t>
  </si>
  <si>
    <t>NJL6809BEV13</t>
  </si>
  <si>
    <t>NJL6809BEV6</t>
  </si>
  <si>
    <t>NJL6809EV1</t>
  </si>
  <si>
    <t>NJL6809EV2</t>
  </si>
  <si>
    <t>NJL6809EV6</t>
  </si>
  <si>
    <t>NJL6809EVG</t>
  </si>
  <si>
    <t>NJL6809EVG1</t>
  </si>
  <si>
    <t>NJL6859BEV40</t>
  </si>
  <si>
    <t>NJL6859BEV46</t>
  </si>
  <si>
    <t>NJL6859BEV47</t>
  </si>
  <si>
    <t>NJL6859BEV49</t>
  </si>
  <si>
    <t>NJL6859EV1</t>
  </si>
  <si>
    <t>NJL6859EV3</t>
  </si>
  <si>
    <t>NJL6859EV7</t>
  </si>
  <si>
    <t>NJL6859FCEV</t>
  </si>
  <si>
    <t>NJL6859FCEV2</t>
  </si>
  <si>
    <t>NJ5047XXYCEV3</t>
  </si>
  <si>
    <t>NJ5047XXYCEV5</t>
  </si>
  <si>
    <t>NJ5047XXYLCEV3</t>
  </si>
  <si>
    <t>JS6101GHBEV15</t>
  </si>
  <si>
    <t>JS6101GHBEV17</t>
  </si>
  <si>
    <t>JS6101GHBEV19</t>
  </si>
  <si>
    <t>JS6108GHBEV18</t>
  </si>
  <si>
    <t>JS6108GHBEV20</t>
  </si>
  <si>
    <t>JS6108GHBEV21</t>
  </si>
  <si>
    <t>JS6108GHBEV22</t>
  </si>
  <si>
    <t>JS6108GHBEV23</t>
  </si>
  <si>
    <t>JS6108GHEVC16</t>
  </si>
  <si>
    <t>JS6111SHBEV</t>
  </si>
  <si>
    <t>JS6128GHBEV8</t>
  </si>
  <si>
    <t>JS6128GHEV15</t>
  </si>
  <si>
    <t>JS6815GHBEV</t>
  </si>
  <si>
    <t>JS6815GHBEV1</t>
  </si>
  <si>
    <t>JS6815GHBEV2</t>
  </si>
  <si>
    <t>JS6818GHBEV7</t>
  </si>
  <si>
    <t>JS6851GHBEV17</t>
  </si>
  <si>
    <t>JS6851GHBEV19</t>
  </si>
  <si>
    <t>JS6851GHBEV21</t>
  </si>
  <si>
    <t>JS6851GHEVC3</t>
  </si>
  <si>
    <t>YBL6111GHBEV</t>
  </si>
  <si>
    <t>威马汽车制造温州有限公司</t>
  </si>
  <si>
    <t>SZS6460A05BEV</t>
  </si>
  <si>
    <t>SZS6460A06BEV</t>
  </si>
  <si>
    <t>HQ7002BEV05</t>
  </si>
  <si>
    <t>核减21辆,原因为:不符合行驶里程数要求</t>
  </si>
  <si>
    <t>核减2辆，原因为：不符合行驶里程数要求</t>
  </si>
  <si>
    <t>52辆需进一步核实后予以清算；核减2辆,原因为:不符合行驶里程数要求</t>
  </si>
  <si>
    <t>HQ7002BEV11</t>
  </si>
  <si>
    <t>HQ7002BEV12</t>
  </si>
  <si>
    <t>核减1辆，原因为：不符合行驶里程数要求</t>
  </si>
  <si>
    <t>HQ7002BEV15</t>
  </si>
  <si>
    <t>核减23辆，原因为：不符合行驶里程数要求</t>
  </si>
  <si>
    <t>HQ7002BEV35</t>
  </si>
  <si>
    <t>HQ7002BEV36</t>
  </si>
  <si>
    <t>HQ7152PHEV02</t>
  </si>
  <si>
    <t>HQ7152PHEV05</t>
  </si>
  <si>
    <t>JL6453PHEV08</t>
  </si>
  <si>
    <t>核减1辆,原因为:未按有关要求上传运行数据</t>
  </si>
  <si>
    <t>MR7153PHEV01</t>
  </si>
  <si>
    <t>SMA7000BEV20</t>
  </si>
  <si>
    <t>349辆需进一步核实后予以清算；核减24辆,原因为:未按有关要求上传运行数据</t>
  </si>
  <si>
    <t>17辆需进一步核实后予以清算</t>
  </si>
  <si>
    <t>6辆需进一步核实后予以清算；核减7辆,原因为:未按有关要求上传运行数据</t>
  </si>
  <si>
    <t>SMA7001BEV41</t>
  </si>
  <si>
    <t>3辆需进一步核实后予以清算；核减25辆,原因为:未按有关要求上传运行数据</t>
  </si>
  <si>
    <t>SMA7001BEV48</t>
  </si>
  <si>
    <t>核减24辆,原因为:未按有关要求上传运行数据</t>
  </si>
  <si>
    <t>SMA7001BEV49</t>
  </si>
  <si>
    <t>43辆需进一步核实后予以清算；核减204辆,原因为:未按有关要求上传运行数据</t>
  </si>
  <si>
    <t>HFF6100G03EV-8</t>
  </si>
  <si>
    <t>HFF6104G03EV21</t>
  </si>
  <si>
    <t>HFF6104G03EV42</t>
  </si>
  <si>
    <t>HFF6109G03EV14</t>
  </si>
  <si>
    <t>HFF6109G03EV22</t>
  </si>
  <si>
    <t>HFF6109G03EV31</t>
  </si>
  <si>
    <t>HFF6119GEV2</t>
  </si>
  <si>
    <t>HFF6124G03EV31</t>
  </si>
  <si>
    <t>HFF6124GS03EV</t>
  </si>
  <si>
    <t>HFF6129G03EV1</t>
  </si>
  <si>
    <t>HFF6129G03EV-46</t>
  </si>
  <si>
    <t>HFF6650GEV1</t>
  </si>
  <si>
    <t>HFF6650GEV3</t>
  </si>
  <si>
    <t>HFF6650GEV31</t>
  </si>
  <si>
    <t>HFF6800G03EV62</t>
  </si>
  <si>
    <t>HFF6800G03EV63</t>
  </si>
  <si>
    <t>HFF6800G03EV64</t>
  </si>
  <si>
    <t>HFF6800G03EV75</t>
  </si>
  <si>
    <t>HFF6800G03EV76</t>
  </si>
  <si>
    <t>HFF6800G03EV77</t>
  </si>
  <si>
    <t>HFF6800G03EV82</t>
  </si>
  <si>
    <t>HFF6803KEVB1</t>
  </si>
  <si>
    <t>HFF6829GEV</t>
  </si>
  <si>
    <t>HFF6850G03CHEV2</t>
  </si>
  <si>
    <t>HFF6853G03EV1</t>
  </si>
  <si>
    <t>HFF6854G03EV</t>
  </si>
  <si>
    <t>HFF6855G03EV</t>
  </si>
  <si>
    <t>HFF6855G03EV1</t>
  </si>
  <si>
    <t>HFC5030XXYEV1</t>
  </si>
  <si>
    <t>HFC5031XXYEV2</t>
  </si>
  <si>
    <t>HFC5031XXYEV3</t>
  </si>
  <si>
    <t>HFC5041XXYEV1</t>
  </si>
  <si>
    <t>HFC5041XXYEV5</t>
  </si>
  <si>
    <t>HFC5041XXYEV6</t>
  </si>
  <si>
    <t>HFC5043XXYEV1</t>
  </si>
  <si>
    <t>HFC5049XXYEV3H</t>
  </si>
  <si>
    <t>HFC5049XXYEV4H</t>
  </si>
  <si>
    <t>HFC6502ECEV1-W</t>
  </si>
  <si>
    <t>HFC6502ECEV2-W</t>
  </si>
  <si>
    <t>HFC6502ECEV-W</t>
  </si>
  <si>
    <t>HFC7000BEV1</t>
  </si>
  <si>
    <t>HFC7000BEV2</t>
  </si>
  <si>
    <t>HFC7000BEV5</t>
  </si>
  <si>
    <t>HFC7000BEV6</t>
  </si>
  <si>
    <t>HFC7000EWEV3</t>
  </si>
  <si>
    <t>1辆需进一步核实后予以清算</t>
  </si>
  <si>
    <t>HFC7000WEV1</t>
  </si>
  <si>
    <t>HFC7001AEV2</t>
  </si>
  <si>
    <t>HFC7001E1AEV</t>
  </si>
  <si>
    <t>核减39辆,原因为:驱动电机型号与推荐目录不一致</t>
  </si>
  <si>
    <t>HFC7001EAEV4</t>
  </si>
  <si>
    <t>HFC7001EAEV5</t>
  </si>
  <si>
    <t>HFC7001EAEV6</t>
  </si>
  <si>
    <t>SQR7000BEVJ602</t>
  </si>
  <si>
    <t>SQR7000BEVJ604</t>
  </si>
  <si>
    <t>SQR7000BEVJ691</t>
  </si>
  <si>
    <t>SQR7000BEVJ692</t>
  </si>
  <si>
    <t>SQR7000BEVJ694</t>
  </si>
  <si>
    <t>SQR7000BEVJ721</t>
  </si>
  <si>
    <t>SQR7000BEVJ725</t>
  </si>
  <si>
    <t>SQR7000BEVJ726</t>
  </si>
  <si>
    <t>SQR7000BEVJ728</t>
  </si>
  <si>
    <t>SQR7000BEVJ729</t>
  </si>
  <si>
    <t>奇瑞商用车(安徽)有限公司</t>
  </si>
  <si>
    <t>SQR5020XXYBEVK061</t>
  </si>
  <si>
    <t>SQR5021XXYBEVK061</t>
  </si>
  <si>
    <t>SQR5025XXYBEVK06</t>
  </si>
  <si>
    <t>SQR5026XXYBEVK06</t>
  </si>
  <si>
    <t>SQR5029XXYBEVK06</t>
  </si>
  <si>
    <t>SQR5031XXYBEVH08</t>
  </si>
  <si>
    <t>SQR5042XXYBEVH16</t>
  </si>
  <si>
    <t>SQR6440BEVK081</t>
  </si>
  <si>
    <t>SQR6460BEVK09</t>
  </si>
  <si>
    <t>SQR6461BEVK091</t>
  </si>
  <si>
    <t>FJ5020XXYBEVA16</t>
  </si>
  <si>
    <t>FJ5020XXYBEVA17</t>
  </si>
  <si>
    <t>FJ5020XXYBEVA22</t>
  </si>
  <si>
    <t>XMQ5030XXYBEVS12</t>
  </si>
  <si>
    <t>XMQ6106AGBEVL16</t>
  </si>
  <si>
    <t>XMQ6106AGBEVL17</t>
  </si>
  <si>
    <t>XMQ6106AGBEVL18</t>
  </si>
  <si>
    <t>XMQ6106AGBEVL19</t>
  </si>
  <si>
    <t>XMQ6106AGBEVL22</t>
  </si>
  <si>
    <t>XMQ6106AGBEVL24</t>
  </si>
  <si>
    <t>XMQ6106AGBEVL25</t>
  </si>
  <si>
    <t>XMQ6106AGBEVL26</t>
  </si>
  <si>
    <t>XMQ6106AGBEVL4</t>
  </si>
  <si>
    <t>XMQ6106AGBEVM2</t>
  </si>
  <si>
    <t>XMQ6106AGBEVM3</t>
  </si>
  <si>
    <t>XMQ6110BCBEVL10</t>
  </si>
  <si>
    <t>XMQ6110BCBEVL11</t>
  </si>
  <si>
    <t>XMQ6110BCBEVL14</t>
  </si>
  <si>
    <t>XMQ6110BGBEVL5</t>
  </si>
  <si>
    <t>XMQ6110BGBEVL7</t>
  </si>
  <si>
    <t>XMQ6110BGBEVL8</t>
  </si>
  <si>
    <t>XMQ6120BGPHEVD51</t>
  </si>
  <si>
    <t>XMQ6127AGBEVL4</t>
  </si>
  <si>
    <t>XMQ6127AGBEVL7</t>
  </si>
  <si>
    <t>XMQ6127AGBEVM1</t>
  </si>
  <si>
    <t>XMQ6127AGCHEVD56</t>
  </si>
  <si>
    <t>XMQ6127AGCHEVD58</t>
  </si>
  <si>
    <t>XMQ6127AGCHEVN512</t>
  </si>
  <si>
    <t>XMQ6650AGBEVL1</t>
  </si>
  <si>
    <t>XMQ6650AGBEVL2</t>
  </si>
  <si>
    <t>XMQ6802AGBEVL11</t>
  </si>
  <si>
    <t>XMQ6802AGBEVL12</t>
  </si>
  <si>
    <t>XMQ6802AGBEVL14</t>
  </si>
  <si>
    <t>XMQ6802AGBEVL9</t>
  </si>
  <si>
    <t>XMQ6806BGBEVL</t>
  </si>
  <si>
    <t>XMQ6806BGBEVL2</t>
  </si>
  <si>
    <t>XMQ6821CGBEVL3</t>
  </si>
  <si>
    <t>XMQ6821CYBEVL3</t>
  </si>
  <si>
    <t>XMQ6850AGBEVL14</t>
  </si>
  <si>
    <t>XMQ6850AGBEVL15</t>
  </si>
  <si>
    <t>XMQ6850AGBEVL16</t>
  </si>
  <si>
    <t>XMQ6850AGCHEVD55</t>
  </si>
  <si>
    <t>XMQ6850AGCHEVN56</t>
  </si>
  <si>
    <t>XMQ6850BGBEVM2</t>
  </si>
  <si>
    <t>XMQ6850BGBEVM3</t>
  </si>
  <si>
    <t>XML5036XXYEVD02</t>
  </si>
  <si>
    <t>XML5036XXYEVL01</t>
  </si>
  <si>
    <t>XML5036XXYEVL02</t>
  </si>
  <si>
    <t>XML5036XXYEVL03</t>
  </si>
  <si>
    <t>XML5036XXYEVW01</t>
  </si>
  <si>
    <t>XML6102JEVW02</t>
  </si>
  <si>
    <t>XML6102JEVY0</t>
  </si>
  <si>
    <t>XML6102JEVY0C</t>
  </si>
  <si>
    <t>XML6105JEVJ0C1</t>
  </si>
  <si>
    <t>XML6105JEVJ0C3</t>
  </si>
  <si>
    <t>XML6105JEVJ0C5</t>
  </si>
  <si>
    <t>XML6105JEVW0C8</t>
  </si>
  <si>
    <t>XML6105JEVY0C</t>
  </si>
  <si>
    <t>XML6105JEVY0C2</t>
  </si>
  <si>
    <t>XML6105JHEVG5CN7</t>
  </si>
  <si>
    <t>XML6125JEVY0C1</t>
  </si>
  <si>
    <t>XML6125JEVY0C2</t>
  </si>
  <si>
    <t>XML6125JHEVG5CN5</t>
  </si>
  <si>
    <t>XML6606JEV20C</t>
  </si>
  <si>
    <t>XML6606JEV60C</t>
  </si>
  <si>
    <t>XML6700JEVW0</t>
  </si>
  <si>
    <t>XML6700JEVW0C</t>
  </si>
  <si>
    <t>XML6805JEVJ0C2</t>
  </si>
  <si>
    <t>XML6805JEVW0C</t>
  </si>
  <si>
    <t>XML6805JEVY0C</t>
  </si>
  <si>
    <t>XML6805JEVY0C1</t>
  </si>
  <si>
    <t>XML6805JEVY0C2</t>
  </si>
  <si>
    <t>XML6809JEVD0C1</t>
  </si>
  <si>
    <t>XML6809JEVD0C2</t>
  </si>
  <si>
    <t>XML6809JEVJ0C1</t>
  </si>
  <si>
    <t>XML6809JEVW01</t>
  </si>
  <si>
    <t>核减15辆,原因为:不符合行驶里程数要求</t>
  </si>
  <si>
    <t>XML6809JEVW0C1</t>
  </si>
  <si>
    <t>XML6827JEVY0C</t>
  </si>
  <si>
    <t>XML6855JEVS0C</t>
  </si>
  <si>
    <t>XML6855JEVW0C3</t>
  </si>
  <si>
    <t>XML6855JEVW0C5</t>
  </si>
  <si>
    <t>XML6855JEVW0C6</t>
  </si>
  <si>
    <t>XML6855JEVY0C</t>
  </si>
  <si>
    <t>XML6855JEVY0C1</t>
  </si>
  <si>
    <t>XML6855JEVY0C2</t>
  </si>
  <si>
    <t>JX70014BEV</t>
  </si>
  <si>
    <t>核减23辆,原因为:不满足申报数量要求</t>
  </si>
  <si>
    <t>JX70015BEV</t>
  </si>
  <si>
    <t>核减209辆,原因为:不满足申报数量要求</t>
  </si>
  <si>
    <t>核减2辆,原因为:不满足申报数量要求</t>
  </si>
  <si>
    <t>核减78辆,原因为:不满足申报数量要求</t>
  </si>
  <si>
    <t>核减6辆,原因为:不满足申报数量要求</t>
  </si>
  <si>
    <t>JX70019BEV</t>
  </si>
  <si>
    <t>核减10辆,原因为:不满足申报数量要求</t>
  </si>
  <si>
    <t>核减8辆,原因为:不满足申报数量要求</t>
  </si>
  <si>
    <t>核减14辆,原因为:不满足申报数量要求</t>
  </si>
  <si>
    <t>JX70022BEV</t>
  </si>
  <si>
    <t>核减123辆,原因为:不满足申报数量要求</t>
  </si>
  <si>
    <t>JX70023BEV</t>
  </si>
  <si>
    <t>核减3辆,原因为:不满足申报数量要求</t>
  </si>
  <si>
    <t>核减184辆,原因为:不满足申报数量要求</t>
  </si>
  <si>
    <t>JX70026BEV</t>
  </si>
  <si>
    <t>核减39辆,原因为:不满足申报数量要求</t>
  </si>
  <si>
    <t>JX70027BEV</t>
  </si>
  <si>
    <t>核减269辆,原因为:不满足申报数量要求</t>
  </si>
  <si>
    <t>JX70028BEV</t>
  </si>
  <si>
    <t>核减17辆,原因为:不满足申报数量要求</t>
  </si>
  <si>
    <t>JX70029BEV</t>
  </si>
  <si>
    <t>核减89辆,原因为:不满足申报数量要求</t>
  </si>
  <si>
    <t>JX70031BEV</t>
  </si>
  <si>
    <t>核减555辆,原因为:不满足申报数量要求</t>
  </si>
  <si>
    <t>JX70032BEV</t>
  </si>
  <si>
    <t>核减4辆,原因为:不满足申报数量要求</t>
  </si>
  <si>
    <t>JX70033BEV</t>
  </si>
  <si>
    <t>核减7辆,原因为:不满足申报数量要求</t>
  </si>
  <si>
    <t>JX70034BEV</t>
  </si>
  <si>
    <t>核减428辆,原因为:不满足申报数量要求</t>
  </si>
  <si>
    <t>JX70035BEV</t>
  </si>
  <si>
    <t>核减128辆,原因为:不满足申报数量要求</t>
  </si>
  <si>
    <t>JX70036BEV</t>
  </si>
  <si>
    <t>核减481辆,原因为:不满足申报数量要求</t>
  </si>
  <si>
    <t>JX70038BEV</t>
  </si>
  <si>
    <t>核减1187辆,原因为:不满足申报数量要求</t>
  </si>
  <si>
    <t>核减205辆,原因为:不满足申报数量要求</t>
  </si>
  <si>
    <t>江铃汽车股份有限公司</t>
  </si>
  <si>
    <t>JX5043XLCTG25BEV</t>
  </si>
  <si>
    <t>核减5辆,原因为:不满足申报数量要求</t>
  </si>
  <si>
    <t>JX5043XXYTG25BEV</t>
  </si>
  <si>
    <t>核减166辆,原因为:不满足申报数量要求</t>
  </si>
  <si>
    <t>JX5043XXYTGA25BEV</t>
  </si>
  <si>
    <t>核减22辆,原因为:不满足申报数量要求</t>
  </si>
  <si>
    <t>JX5043XXYTGD25BEV</t>
  </si>
  <si>
    <t>核减604辆,原因为:不满足申报数量要求</t>
  </si>
  <si>
    <t>JX5063XXYTG25BEV</t>
  </si>
  <si>
    <t>CH7002BEVH2CB</t>
  </si>
  <si>
    <t>核减47辆,原因为:不满足申报数量要求</t>
  </si>
  <si>
    <t>核减20辆,原因为:不满足申报数量要求</t>
  </si>
  <si>
    <t>JMV6105GRBEV8</t>
  </si>
  <si>
    <t>核减140辆,原因为:不满足申报数量要求</t>
  </si>
  <si>
    <t>JMV6660BEV</t>
  </si>
  <si>
    <t>核减9辆,原因为:不满足申报数量要求</t>
  </si>
  <si>
    <t>JMV6660GRBEV1</t>
  </si>
  <si>
    <t>核减35辆,原因为:不满足申报数量要求</t>
  </si>
  <si>
    <t>JMV6801GRBEV2</t>
  </si>
  <si>
    <t>JMV6801GRBEV3</t>
  </si>
  <si>
    <t>核减1辆,原因为:不满足申报数量要求</t>
  </si>
  <si>
    <t>JMV6801GRBEV5</t>
  </si>
  <si>
    <t>核减29辆,原因为:不满足申报数量要求</t>
  </si>
  <si>
    <t>JMV6820GRBEV5</t>
  </si>
  <si>
    <t>JMV6821BEV</t>
  </si>
  <si>
    <t>JMV6821GRBEV</t>
  </si>
  <si>
    <t>JMV6821GRBEV1</t>
  </si>
  <si>
    <t>核减31辆,原因为:不满足申报数量要求</t>
  </si>
  <si>
    <t>JHN1024CCBEV1</t>
  </si>
  <si>
    <t>JHN1024CCBEV2</t>
  </si>
  <si>
    <t>核减4辆,原因为:不符合行驶里程数要求,驱动电机型号与推荐目录不一致</t>
  </si>
  <si>
    <t>JHN5024CCXXYBEV1</t>
  </si>
  <si>
    <t>JHN5024CCXXYBEV2</t>
  </si>
  <si>
    <t>核减46辆,原因为:不符合行驶里程数要求</t>
  </si>
  <si>
    <t>JHN5031CDXXYBEV1</t>
  </si>
  <si>
    <t>核减14辆,原因为:不符合行驶里程数要求</t>
  </si>
  <si>
    <t>核减24辆,原因为:不符合行驶里程数要求,部分车辆重复申报</t>
  </si>
  <si>
    <t>核减9辆,原因为:不符合行驶里程数要求</t>
  </si>
  <si>
    <t>核减5辆,原因为:不符合行驶里程数要求，部分车辆重复申报</t>
  </si>
  <si>
    <t>核减23辆,原因为:不符合行驶里程数要求</t>
  </si>
  <si>
    <t>核减5辆,原因为:不符合行驶里程数要求</t>
  </si>
  <si>
    <t>核减39辆,原因为:不符合行驶里程数要求,部分车辆重复申报</t>
  </si>
  <si>
    <t>核减15辆,原因为:不符合行驶里程数要求,部分车辆重复申报</t>
  </si>
  <si>
    <t>YTK5040XXYEV11</t>
  </si>
  <si>
    <t>YTK5040XXYEV6</t>
  </si>
  <si>
    <t>YTK6110EV</t>
  </si>
  <si>
    <t>YTK6830GEV6</t>
  </si>
  <si>
    <t>JK6106GBEVQ4</t>
  </si>
  <si>
    <t>JK6106GPHEVN51</t>
  </si>
  <si>
    <t>JK6106GPHEVN5Q2</t>
  </si>
  <si>
    <t>JK6126GBEVQ1</t>
  </si>
  <si>
    <t>JK6806GBEVQ3</t>
  </si>
  <si>
    <t>LCK5024XXYEV8</t>
  </si>
  <si>
    <t>LCK5025XXYEV1</t>
  </si>
  <si>
    <t>LCK5048XXYEVH2H</t>
  </si>
  <si>
    <t>LCK5048XXYEVH3H</t>
  </si>
  <si>
    <t>LCK6105FCEVG1</t>
  </si>
  <si>
    <t>LCK6108EV3</t>
  </si>
  <si>
    <t>LCK6108EVG15</t>
  </si>
  <si>
    <t>LCK6108EVG16</t>
  </si>
  <si>
    <t>LCK6108EVG17</t>
  </si>
  <si>
    <t>LCK6108EVG3A1</t>
  </si>
  <si>
    <t>LCK6108EVG3A2</t>
  </si>
  <si>
    <t>LCK6108EVG3A3</t>
  </si>
  <si>
    <t>LCK6108EVG3A4</t>
  </si>
  <si>
    <t>LCK6108EVG3A5</t>
  </si>
  <si>
    <t>LCK6108EVG3D2</t>
  </si>
  <si>
    <t>LCK6108EVGL</t>
  </si>
  <si>
    <t>LCK6108EVGL2</t>
  </si>
  <si>
    <t>LCK6117EVA</t>
  </si>
  <si>
    <t>LCK6117EVGA</t>
  </si>
  <si>
    <t>LCK6117EVGA1</t>
  </si>
  <si>
    <t>LCK6117EVGA2</t>
  </si>
  <si>
    <t>LCK6120EVG3A1</t>
  </si>
  <si>
    <t>LCK6120EVG3A2</t>
  </si>
  <si>
    <t>LCK6120EVG3D1</t>
  </si>
  <si>
    <t>LCK6127PHEVNG2</t>
  </si>
  <si>
    <t>LCK6127PHEVNG3</t>
  </si>
  <si>
    <t>LCK6127PHEVNG31</t>
  </si>
  <si>
    <t>LCK6668EVGA</t>
  </si>
  <si>
    <t>LCK6668EVGC</t>
  </si>
  <si>
    <t>LCK6669EVGA</t>
  </si>
  <si>
    <t>LCK6669EVGB</t>
  </si>
  <si>
    <t>LCK6669EVGC</t>
  </si>
  <si>
    <t>LCK6723EVGA</t>
  </si>
  <si>
    <t>LCK6806EVGA</t>
  </si>
  <si>
    <t>LCK6806EVGL</t>
  </si>
  <si>
    <t>LCK6808EVQA1</t>
  </si>
  <si>
    <t>LCK6808EVQA11</t>
  </si>
  <si>
    <t>LCK6808EVQGA1</t>
  </si>
  <si>
    <t>LCK6809EVG3A1</t>
  </si>
  <si>
    <t>LCK6809EVG3A2</t>
  </si>
  <si>
    <t>LCK6809EVG3A3</t>
  </si>
  <si>
    <t>LCK6809EVG3A4</t>
  </si>
  <si>
    <t>LCK6809EVG3A5</t>
  </si>
  <si>
    <t>LCK6809EVG3A6</t>
  </si>
  <si>
    <t>LCK6809EVG3A7</t>
  </si>
  <si>
    <t>LCK6809EVG3A9</t>
  </si>
  <si>
    <t>LCK6809EVG3D5</t>
  </si>
  <si>
    <t>LCK6809EVG3D6</t>
  </si>
  <si>
    <t>LCK6809EVG3F2</t>
  </si>
  <si>
    <t>LCK6809EVG3L2</t>
  </si>
  <si>
    <t>LCK6809EVGD</t>
  </si>
  <si>
    <t>LCK6809EVGM5</t>
  </si>
  <si>
    <t>LCK6815EVGA</t>
  </si>
  <si>
    <t>LCK6816EVGA</t>
  </si>
  <si>
    <t>LCK6826EVGA1</t>
  </si>
  <si>
    <t>LCK6850EVG3A2</t>
  </si>
  <si>
    <t>LCK6850EVGA1</t>
  </si>
  <si>
    <t>LCK6850PHEVNG4</t>
  </si>
  <si>
    <t>CA5047XXYP40L1BEVA83</t>
  </si>
  <si>
    <t>CA5048XXYP40L1BEVA83</t>
  </si>
  <si>
    <t>HMA7000S60BEV</t>
  </si>
  <si>
    <t>HMA7000S68BEV</t>
  </si>
  <si>
    <t>HMA7002S302BEV</t>
  </si>
  <si>
    <t>HMA7002S60BEV</t>
  </si>
  <si>
    <t>HMA7003S201BEV</t>
  </si>
  <si>
    <t>HMA7003S202BEV</t>
  </si>
  <si>
    <t>ZK6105BEVG26</t>
  </si>
  <si>
    <t>ZK6105BEVG29</t>
  </si>
  <si>
    <t>ZK6105BEVG33A</t>
  </si>
  <si>
    <t>ZK6105BEVG39</t>
  </si>
  <si>
    <t>ZK6105BEVG40</t>
  </si>
  <si>
    <t>ZK6105BEVG42</t>
  </si>
  <si>
    <t>ZK6105BEVG46</t>
  </si>
  <si>
    <t>ZK6105BEVG53</t>
  </si>
  <si>
    <t>ZK6105BEVG55</t>
  </si>
  <si>
    <t>ZK6105BEVG57</t>
  </si>
  <si>
    <t>ZK6105BEVG59</t>
  </si>
  <si>
    <t>ZK6105BEVG59B</t>
  </si>
  <si>
    <t>ZK6105BEVG59C</t>
  </si>
  <si>
    <t>ZK6105CHEVNPG26</t>
  </si>
  <si>
    <t>ZK6105CHEVNPG29</t>
  </si>
  <si>
    <t>ZK6105CHEVNPG33</t>
  </si>
  <si>
    <t>ZK6105CHEVNPG36</t>
  </si>
  <si>
    <t>ZK6105CHEVPG33</t>
  </si>
  <si>
    <t>ZK6105CHEVPG35</t>
  </si>
  <si>
    <t>ZK6105CHEVPG36</t>
  </si>
  <si>
    <t>ZK6105FCEVG1</t>
  </si>
  <si>
    <t>ZK6105FCEVG2</t>
  </si>
  <si>
    <t>ZK6106BEVG1</t>
  </si>
  <si>
    <t>ZK6115BEVG13A</t>
  </si>
  <si>
    <t>ZK6115BEVG13B</t>
  </si>
  <si>
    <t>ZK6115BEVG13C</t>
  </si>
  <si>
    <t>ZK6115BEVG16</t>
  </si>
  <si>
    <t>ZK6115BEVY13A</t>
  </si>
  <si>
    <t>ZK6115BEVY13B</t>
  </si>
  <si>
    <t>ZK6115BEVY16A</t>
  </si>
  <si>
    <t>ZK6115BEVZ13A</t>
  </si>
  <si>
    <t>ZK6115BEVZ62</t>
  </si>
  <si>
    <t>ZK6115CHEVP5G1</t>
  </si>
  <si>
    <t>ZK6119BEVQY15P</t>
  </si>
  <si>
    <t>ZK6119BEVQY16P</t>
  </si>
  <si>
    <t>ZK6119BEVQY18P</t>
  </si>
  <si>
    <t>ZK6119BEVQY18P1</t>
  </si>
  <si>
    <t>ZK6119BEVQY51</t>
  </si>
  <si>
    <t>ZK6125BEVG55</t>
  </si>
  <si>
    <t>ZK6125BEVG57</t>
  </si>
  <si>
    <t>ZK6125BEVG59</t>
  </si>
  <si>
    <t>ZK6125BEVG59E</t>
  </si>
  <si>
    <t>ZK6125CHEVNPG35</t>
  </si>
  <si>
    <t>ZK6125CHEVNPG36</t>
  </si>
  <si>
    <t>ZK6125CHEVP5G1</t>
  </si>
  <si>
    <t>ZK6125CHEVPG35</t>
  </si>
  <si>
    <t>ZK6125FCEVG5</t>
  </si>
  <si>
    <t>ZK6126BEVGS3</t>
  </si>
  <si>
    <t>ZK6650BEVG18</t>
  </si>
  <si>
    <t>ZK6650BEVG21</t>
  </si>
  <si>
    <t>ZK6650BEVG22</t>
  </si>
  <si>
    <t>ZK6650BEVG23</t>
  </si>
  <si>
    <t>ZK6805BEVG15A</t>
  </si>
  <si>
    <t>ZK6805BEVG19A</t>
  </si>
  <si>
    <t>ZK6805BEVG21</t>
  </si>
  <si>
    <t>ZK6809BEVG12</t>
  </si>
  <si>
    <t>ZK6809BEVG12A</t>
  </si>
  <si>
    <t>ZK6809BEVG12B</t>
  </si>
  <si>
    <t>ZK6809BEVQZ12</t>
  </si>
  <si>
    <t>ZK6809BEVQZ12B</t>
  </si>
  <si>
    <t>ZK6815BEVG1</t>
  </si>
  <si>
    <t>ZK6815BEVG11</t>
  </si>
  <si>
    <t>ZK6815BEVG13</t>
  </si>
  <si>
    <t>ZK6815BEVG15</t>
  </si>
  <si>
    <t>ZK6815BEVG2</t>
  </si>
  <si>
    <t>ZK6815BEVG3</t>
  </si>
  <si>
    <t>ZK6815BEVG4</t>
  </si>
  <si>
    <t>ZK6815BEVG4L</t>
  </si>
  <si>
    <t>ZK6815BEVG5</t>
  </si>
  <si>
    <t>ZK6815BEVG9</t>
  </si>
  <si>
    <t>ZK6815BEVG9A</t>
  </si>
  <si>
    <t>ZK6826BEVG12A</t>
  </si>
  <si>
    <t>ZK6826BEVG13A</t>
  </si>
  <si>
    <t>ZK6826BEVQG51</t>
  </si>
  <si>
    <t>ZK6826BEVQY12A</t>
  </si>
  <si>
    <t>ZK6826BEVQY13A</t>
  </si>
  <si>
    <t>ZK6826BEVQY51</t>
  </si>
  <si>
    <t>ZK6845BEVG10</t>
  </si>
  <si>
    <t>ZK6850BEVG39</t>
  </si>
  <si>
    <t>ZK6850BEVG53</t>
  </si>
  <si>
    <t>ZK6850BEVG55</t>
  </si>
  <si>
    <t>ZK6850BEVG57</t>
  </si>
  <si>
    <t>ZK6850BEVG57A</t>
  </si>
  <si>
    <t>ZK6850CHEVNPG23</t>
  </si>
  <si>
    <t>ZK6850CHEVNPG33</t>
  </si>
  <si>
    <t>ZK6850CHEVNPG35</t>
  </si>
  <si>
    <t>ZK6850CHEVNPG35C</t>
  </si>
  <si>
    <t>ZK6850CHEVNPG36</t>
  </si>
  <si>
    <t>ZK6850CHEVPG33</t>
  </si>
  <si>
    <t>ZK6850CHEVPG36</t>
  </si>
  <si>
    <t>ZK6906BEVQY13A</t>
  </si>
  <si>
    <t>ZK6906BEVQY15</t>
  </si>
  <si>
    <t>ZK6935BEVG3</t>
  </si>
  <si>
    <t>DFA5020XXYCBEV4</t>
  </si>
  <si>
    <t>DFA5025XXYACBEV</t>
  </si>
  <si>
    <t>DFA5030XXYABEV1</t>
  </si>
  <si>
    <t>DFA5030XXYABEV2</t>
  </si>
  <si>
    <t>DFA5030XXYABEV5</t>
  </si>
  <si>
    <t>DFA5030XXYEBEV</t>
  </si>
  <si>
    <t>DFA5030XXYFBEV</t>
  </si>
  <si>
    <t>DFA5030XXYFBEV1</t>
  </si>
  <si>
    <t>DFA5030ZZZBEV</t>
  </si>
  <si>
    <t>DFA5040XXYBEV1</t>
  </si>
  <si>
    <t>DFA5040XXYDBEV1</t>
  </si>
  <si>
    <t>DFA5040XXYDBEV2</t>
  </si>
  <si>
    <t>DFA5040XXYKBEV12</t>
  </si>
  <si>
    <t>DFA5040XXYKBEV15</t>
  </si>
  <si>
    <t>DFA5040XXYKBEV2</t>
  </si>
  <si>
    <t>DFA5040XXYKBEV3</t>
  </si>
  <si>
    <t>DFA5040XXYKBEV4</t>
  </si>
  <si>
    <t>DFA5040XXYKBEV6</t>
  </si>
  <si>
    <t>DFA5040XXYKBEV7</t>
  </si>
  <si>
    <t>DFA5040XXYKBEV8</t>
  </si>
  <si>
    <t>DFA5040XXYLBEV</t>
  </si>
  <si>
    <t>DFA6800EBEV2</t>
  </si>
  <si>
    <t>DFA7000A1F4BEV</t>
  </si>
  <si>
    <t>DFA7000A1F5BEV</t>
  </si>
  <si>
    <t>DFA7000A1F7BEV</t>
  </si>
  <si>
    <t>DFA7000G1F6BEV</t>
  </si>
  <si>
    <t>DFA7000G1F7BEV</t>
  </si>
  <si>
    <t>DFA7000L2ABEV4</t>
  </si>
  <si>
    <t>7辆需进一步核实后予以清算；核减4辆,原因为:现场核查不通过</t>
  </si>
  <si>
    <t>DFM7000G1F3PBEV</t>
  </si>
  <si>
    <t>核减60辆,原因为:驱动电机型号与推荐目录不一致,电机功率与推荐目录不一致</t>
  </si>
  <si>
    <t>DFM7000G1F6BEV</t>
  </si>
  <si>
    <t>EQ1045TTBEV</t>
  </si>
  <si>
    <t>核减1辆,原因为:现场核查不通过</t>
  </si>
  <si>
    <t>EQ5028XXYTBEV3</t>
  </si>
  <si>
    <t>EQ5033ZZZACBEV</t>
  </si>
  <si>
    <t>EQ5040XXYACBEV6</t>
  </si>
  <si>
    <t>EQ5041XXYACBEV15</t>
  </si>
  <si>
    <t>EQ5070XLCACBEV</t>
  </si>
  <si>
    <t>EQ5080XLCTFCEV</t>
  </si>
  <si>
    <t>EQ5080XXYTFCEV3</t>
  </si>
  <si>
    <t>EQ5081XLCTFCEV</t>
  </si>
  <si>
    <t>EQ5081XXYTFCEV</t>
  </si>
  <si>
    <t>EQ5081XXYTFCEV1</t>
  </si>
  <si>
    <t>EQ6100CACBEV2</t>
  </si>
  <si>
    <t>EQ6100CACBEV4</t>
  </si>
  <si>
    <t>EQ6620CACBEV</t>
  </si>
  <si>
    <t>EQ6651CACBEV</t>
  </si>
  <si>
    <t>EQ6651CACBEV1</t>
  </si>
  <si>
    <t>EQ6700LACFCEV</t>
  </si>
  <si>
    <t>EQ6800CACBEV10</t>
  </si>
  <si>
    <t>EQ6800CACBEV11</t>
  </si>
  <si>
    <t>EQ6800CACBEV12</t>
  </si>
  <si>
    <t>EQ6800CACBEV13</t>
  </si>
  <si>
    <t>EQ6800CACBEV8</t>
  </si>
  <si>
    <t>EQ6810CACBEV1</t>
  </si>
  <si>
    <t>EQ6810CACBEV5</t>
  </si>
  <si>
    <t>EQ6811LACBEV4</t>
  </si>
  <si>
    <t>EQ6850CACBEV1</t>
  </si>
  <si>
    <t>HQG5037XXYEV1</t>
  </si>
  <si>
    <t>核减2辆,原因为:相关车型不在推荐目录内</t>
  </si>
  <si>
    <t>HQG5043XXYEV3</t>
  </si>
  <si>
    <t>HQG5043XXYEV5</t>
  </si>
  <si>
    <t>核减7辆,原因为:驱动电机型号与推荐目录不一致</t>
  </si>
  <si>
    <t>HQG5043XXYEV7</t>
  </si>
  <si>
    <t>核减21辆,原因为:相关车型不在推荐目录内</t>
  </si>
  <si>
    <t>HQG5085TQZEV1</t>
  </si>
  <si>
    <t>BYD6101HGEV1</t>
  </si>
  <si>
    <t>BYD6810HZEV7</t>
  </si>
  <si>
    <t>BYD6850HZEV3</t>
  </si>
  <si>
    <t>常德中车新能源汽车有限公司</t>
  </si>
  <si>
    <t>CKY6105BEVG</t>
  </si>
  <si>
    <t>CKY6125BEVG</t>
  </si>
  <si>
    <t>CKY6801BEV02</t>
  </si>
  <si>
    <t>核减12辆,原因为:不满足申报数量要求</t>
  </si>
  <si>
    <t>TEG5041XXYEV03</t>
  </si>
  <si>
    <t>TEG6105BEV01</t>
  </si>
  <si>
    <t>TEG6105BEV03</t>
  </si>
  <si>
    <t>TEG6105BEV04</t>
  </si>
  <si>
    <t>TEG6105BEV05</t>
  </si>
  <si>
    <t>TEG6106BEV12</t>
  </si>
  <si>
    <t>TEG6106BEV32</t>
  </si>
  <si>
    <t>TEG6106BEV34</t>
  </si>
  <si>
    <t>TEG6106BEV35</t>
  </si>
  <si>
    <t>TEG6106BEV36</t>
  </si>
  <si>
    <t>TEG6106BEV37</t>
  </si>
  <si>
    <t>TEG6106BEV38</t>
  </si>
  <si>
    <t>TEG6106BEV41</t>
  </si>
  <si>
    <t>TEG6106BEV44</t>
  </si>
  <si>
    <t>TEG6106BEV45</t>
  </si>
  <si>
    <t>TEG6106BEV46</t>
  </si>
  <si>
    <t>TEG6106BEV48</t>
  </si>
  <si>
    <t>TEG6106EHEV19</t>
  </si>
  <si>
    <t>TEG6125BEV05</t>
  </si>
  <si>
    <t>TEG6125BEV08</t>
  </si>
  <si>
    <t>TEG6129BEV09</t>
  </si>
  <si>
    <t>TEG6180BEV01</t>
  </si>
  <si>
    <t>TEG6660BEV01</t>
  </si>
  <si>
    <t>TEG6660BEV02</t>
  </si>
  <si>
    <t>TEG6801BEV08</t>
  </si>
  <si>
    <t>TEG6801BEV11</t>
  </si>
  <si>
    <t>TEG6801BEV14</t>
  </si>
  <si>
    <t>TEG6801BEV15</t>
  </si>
  <si>
    <t>TEG6801BEV17</t>
  </si>
  <si>
    <t>TEG6801BEV18</t>
  </si>
  <si>
    <t>TEG6851BEV10</t>
  </si>
  <si>
    <t>TEG6851BEV25</t>
  </si>
  <si>
    <t>TEG6851BEV26</t>
  </si>
  <si>
    <t>TEG6851BEV32</t>
  </si>
  <si>
    <t>TEG6851BEV33</t>
  </si>
  <si>
    <t>TEG6851BEV34</t>
  </si>
  <si>
    <t>TEG6851BEV35</t>
  </si>
  <si>
    <t>KMT6106GBEV1</t>
  </si>
  <si>
    <t>KMT6106GBEV2</t>
  </si>
  <si>
    <t>KMT6802GBEV3</t>
  </si>
  <si>
    <t>KMT6861GBEV1</t>
  </si>
  <si>
    <t>KMT6861GBEV2</t>
  </si>
  <si>
    <t>GZ6100LGEV5</t>
  </si>
  <si>
    <t>GZ6122LGEV</t>
  </si>
  <si>
    <t>GZ6850HZEV</t>
  </si>
  <si>
    <t>GAC6450CHEVA5D</t>
  </si>
  <si>
    <t>GAC6450CHEVA5E</t>
  </si>
  <si>
    <t>GAC7150CHEVA5D</t>
  </si>
  <si>
    <t>GTQ6121BEVB20</t>
  </si>
  <si>
    <t>GTQ6123BEVB1</t>
  </si>
  <si>
    <t>GTQ6126BEVB20</t>
  </si>
  <si>
    <t>GTQ6126BEVBT20</t>
  </si>
  <si>
    <t>GTQ6129BEVB20</t>
  </si>
  <si>
    <t>GTQ6853BEVBT20</t>
  </si>
  <si>
    <t>BYD10311N7BEV1</t>
  </si>
  <si>
    <t>核减7辆,原因为:不符合行驶里程数要求</t>
  </si>
  <si>
    <t>BYD3310EH9BEV2</t>
  </si>
  <si>
    <t>BYD5040XLCBEV</t>
  </si>
  <si>
    <t>BYD5040XXYBEV1</t>
  </si>
  <si>
    <t>BYD6100LGEV8</t>
  </si>
  <si>
    <t>核减6辆,原因为:不符合行驶里程数要求</t>
  </si>
  <si>
    <t>核减10辆,原因为:不符合行驶里程数要求</t>
  </si>
  <si>
    <t>核减8辆,原因为:不符合行驶里程数要求</t>
  </si>
  <si>
    <t>BYD6440SBEV2</t>
  </si>
  <si>
    <t>BYD6490STHEV</t>
  </si>
  <si>
    <t>BYD6490STHEV1</t>
  </si>
  <si>
    <t>BYD6710HLEV2</t>
  </si>
  <si>
    <t>BYD7003BEV</t>
  </si>
  <si>
    <t>1辆需进一步核实后予以清算；核减65辆,原因为:不符合行驶里程数要求</t>
  </si>
  <si>
    <t>BYD7006BEVG</t>
  </si>
  <si>
    <t>核减43辆,原因为:不符合行驶里程数要求</t>
  </si>
  <si>
    <t>核减24辆,原因为:不符合行驶里程数要求</t>
  </si>
  <si>
    <t>QCJ7007BEV3</t>
  </si>
  <si>
    <t>核减37辆,原因为:不满足申报数量要求</t>
  </si>
  <si>
    <t>核减16辆,原因为:不满足申报数量要求</t>
  </si>
  <si>
    <t>HQK5042BEVXXY1</t>
  </si>
  <si>
    <t>HQK6109BEVB10</t>
  </si>
  <si>
    <t>HQK6109BEVB11</t>
  </si>
  <si>
    <t>HQK6109BEVB13</t>
  </si>
  <si>
    <t>HQK6109BEVB15</t>
  </si>
  <si>
    <t>HQK6109BEVB19</t>
  </si>
  <si>
    <t>HQK6109BEVB23</t>
  </si>
  <si>
    <t>HQK6109BEVB25</t>
  </si>
  <si>
    <t>HQK6120BEVB1</t>
  </si>
  <si>
    <t>HQK6188BEVB1</t>
  </si>
  <si>
    <t>HQK6819BEVB10</t>
  </si>
  <si>
    <t>HQK6819BEVB16</t>
  </si>
  <si>
    <t>HQK6819BEVB24</t>
  </si>
  <si>
    <t>HQK6819BEVB4</t>
  </si>
  <si>
    <t>HQK6819BEVB5</t>
  </si>
  <si>
    <t>HQK6859BEVB4</t>
  </si>
  <si>
    <t>LZW7001EVA</t>
  </si>
  <si>
    <t>LZW7002EVBBG</t>
  </si>
  <si>
    <t>JKC1021DABEV</t>
  </si>
  <si>
    <t>核减37辆,原因为:不符合行驶里程数要求</t>
  </si>
  <si>
    <t>JKC1030DDBEV</t>
  </si>
  <si>
    <t>JKC5021XXY-DABEV</t>
  </si>
  <si>
    <t>核减126辆,原因为:不符合行驶里程数要求,现场核查不通过</t>
  </si>
  <si>
    <t>JKC5030XXY-AXBEV</t>
  </si>
  <si>
    <t>核减36辆,原因为:不符合行驶里程数要求</t>
  </si>
  <si>
    <t>JKC5030XXY-DDBEV</t>
  </si>
  <si>
    <t>SC5021XXYLAD01BEV</t>
  </si>
  <si>
    <t>SC5021XXYLAD02BEV</t>
  </si>
  <si>
    <t>SC5031XXYKDD01BEV</t>
  </si>
  <si>
    <t>SC5031XXYYGD51BEV</t>
  </si>
  <si>
    <t>SC6388CVBEV</t>
  </si>
  <si>
    <t>65辆需进一步核实后予以清算</t>
  </si>
  <si>
    <t>SC6458ACBEV</t>
  </si>
  <si>
    <t>13辆需进一步核实后予以清算</t>
  </si>
  <si>
    <t>SC6458AGBEV</t>
  </si>
  <si>
    <t>SC6469GA5HEV</t>
  </si>
  <si>
    <t>67辆需进一步核实后予以清算</t>
  </si>
  <si>
    <t>4辆需进一步核实后予以清算</t>
  </si>
  <si>
    <t>SC7001AMBEV</t>
  </si>
  <si>
    <t>12辆需进一步核实后予以清算</t>
  </si>
  <si>
    <t>SC7001ATBEV</t>
  </si>
  <si>
    <t>SC7001BABEV</t>
  </si>
  <si>
    <t>137辆需进一步核实后予以清算</t>
  </si>
  <si>
    <t>11辆需进一步核实后予以清算</t>
  </si>
  <si>
    <t>SC7003AEBEV</t>
  </si>
  <si>
    <t>SC7003AHBEV</t>
  </si>
  <si>
    <t>SC7003ALBEV</t>
  </si>
  <si>
    <t>CRC5030XXYE-LBEV</t>
  </si>
  <si>
    <t>CRC5030XXYF-LBEV</t>
  </si>
  <si>
    <t>CRC5031XXYD-LBEV</t>
  </si>
  <si>
    <t>CRC5034XXYC-LBEV</t>
  </si>
  <si>
    <t>CRC5034XXYD-LBEV</t>
  </si>
  <si>
    <t>CRC5035XXYA-LBEV</t>
  </si>
  <si>
    <t>CAT6100CRBEVT1</t>
  </si>
  <si>
    <t>CAT6100CRBEVT2</t>
  </si>
  <si>
    <t>CAT6180DRBEVT1</t>
  </si>
  <si>
    <t>CAT6680CRBEVT2</t>
  </si>
  <si>
    <t>DNC1047BEV01</t>
  </si>
  <si>
    <t>DNC5030XXYBEV01</t>
  </si>
  <si>
    <t>DNC5030XXYBEV02</t>
  </si>
  <si>
    <t>DNC5045XXYBEV02</t>
  </si>
  <si>
    <t>DNC5046XXYBEV02</t>
  </si>
  <si>
    <t>DNC5046XXYBEV03</t>
  </si>
  <si>
    <t>DNC5047CCYBEV01</t>
  </si>
  <si>
    <t>DNC5047XXYBEV03</t>
  </si>
  <si>
    <t>DNC5047XXYBEV05</t>
  </si>
  <si>
    <t>DNC5049XXYBEV02</t>
  </si>
  <si>
    <t>DNC5077XLCBEV02</t>
  </si>
  <si>
    <t>DNC6100BEVG4</t>
  </si>
  <si>
    <t>DNC6120BEVG1</t>
  </si>
  <si>
    <t>DNC6810BEVG1</t>
  </si>
  <si>
    <t>CDL6101URBEV</t>
  </si>
  <si>
    <t>CDL6110LRBEV4</t>
  </si>
  <si>
    <t>CDL6660URBEV</t>
  </si>
  <si>
    <t>CDL6800LRBEV2</t>
  </si>
  <si>
    <t>核减19辆,原因为:不符合行驶里程数要求</t>
  </si>
  <si>
    <t>YH5024XXYBEV</t>
  </si>
  <si>
    <t>核减42辆,原因为:不符合行驶里程数要求</t>
  </si>
  <si>
    <t>YH6663BEV-A</t>
  </si>
  <si>
    <t>BYD6460SBEV4</t>
  </si>
  <si>
    <t>BYD6460SBEV7</t>
  </si>
  <si>
    <t>BYD6460STHEV10</t>
  </si>
  <si>
    <t>BYD6460STHEV3</t>
  </si>
  <si>
    <t>核减20辆,原因为:不符合行驶里程数要求</t>
  </si>
  <si>
    <t>BYD7005BEV1</t>
  </si>
  <si>
    <t>BYD7005BEV8</t>
  </si>
  <si>
    <t>BYD7008BEV3</t>
  </si>
  <si>
    <t>BYD7008BEVA</t>
  </si>
  <si>
    <t>核减41辆,原因为:不符合行驶里程数要求</t>
  </si>
  <si>
    <t>核减176辆,原因为:不符合行驶里程数要求</t>
  </si>
  <si>
    <t>核减53辆,原因为:不符合行驶里程数要求</t>
  </si>
  <si>
    <t>BYD7150WT5HEV6</t>
  </si>
  <si>
    <t>BYD7152WTHEVB</t>
  </si>
  <si>
    <t>1辆需进一步核实后予以清算；核减1辆,原因为:未按有关要求上传运行数据</t>
  </si>
  <si>
    <t>SX5040XXYBEV331M</t>
  </si>
  <si>
    <t>72辆需进一步核实后予以清算；核减2辆,原因为:不符合行驶里程数要求</t>
  </si>
  <si>
    <t>75辆需进一步核实后予以清算；核减5辆,原因为:不符合行驶里程数要求</t>
  </si>
  <si>
    <t>SX5041XLCBEV331S</t>
  </si>
  <si>
    <t>190辆需进一步核实后予以清算；核减10辆,原因为:不符合行驶里程数要求</t>
  </si>
  <si>
    <t>SX5041XXYBEV331L</t>
  </si>
  <si>
    <t>61辆需进一步核实后予以清算；核减13辆,原因为:不符合行驶里程数要求</t>
  </si>
  <si>
    <t>SX5041XXYBEV331S</t>
  </si>
  <si>
    <t>93辆需进一步核实后予以清算；核减5辆,原因为:不符合行驶里程数要求</t>
  </si>
  <si>
    <t>SX5042XXYBEV331S</t>
  </si>
  <si>
    <t>SX5043CCYBEV331L</t>
  </si>
  <si>
    <t>21辆需进一步核实后予以清算；核减2辆,原因为:不符合行驶里程数要求</t>
  </si>
  <si>
    <t>SX5043XLCBEV331L</t>
  </si>
  <si>
    <t>2辆需进一步核实后予以清算；核减1辆,原因为:不符合行驶里程数要求</t>
  </si>
  <si>
    <t>SX5043XXYBEV331L</t>
  </si>
  <si>
    <t>89辆需进一步核实后予以清算；核减4辆,原因为:不符合行驶里程数要求</t>
  </si>
  <si>
    <t>SX5043ZXXBEV331L</t>
  </si>
  <si>
    <t>SX5044XXYBEV331L</t>
  </si>
  <si>
    <t>6辆需进一步核实后予以清算；核减3辆,原因为:不符合行驶里程数要求</t>
  </si>
  <si>
    <t>SX5045XXYBEV331L</t>
  </si>
  <si>
    <t>SX5120TCABEV381L</t>
  </si>
  <si>
    <t>核减2辆,原因为:未按有关要求上传运行数据</t>
  </si>
  <si>
    <t>附件4</t>
    <phoneticPr fontId="8" type="noConversion"/>
  </si>
  <si>
    <t>附件5</t>
    <phoneticPr fontId="8" type="noConversion"/>
  </si>
  <si>
    <t>地区序号</t>
    <phoneticPr fontId="19" type="noConversion"/>
  </si>
  <si>
    <t>地区序号</t>
    <phoneticPr fontId="8" type="noConversion"/>
  </si>
  <si>
    <t>总计</t>
    <phoneticPr fontId="8" type="noConversion"/>
  </si>
  <si>
    <t>地区合计</t>
    <phoneticPr fontId="13" type="noConversion"/>
  </si>
  <si>
    <t>江苏省</t>
    <phoneticPr fontId="8" type="noConversion"/>
  </si>
  <si>
    <t>江西昌河汽车有限责任公司</t>
    <phoneticPr fontId="8" type="noConversion"/>
  </si>
  <si>
    <t>江西昌河汽车有限责任公司</t>
    <phoneticPr fontId="8" type="noConversion"/>
  </si>
  <si>
    <t>上海申龙客车有限公司</t>
    <phoneticPr fontId="8" type="noConversion"/>
  </si>
  <si>
    <t>上海市</t>
    <phoneticPr fontId="8" type="noConversion"/>
  </si>
  <si>
    <t>金龙联合汽车工业(苏州)有限公司</t>
    <phoneticPr fontId="8" type="noConversion"/>
  </si>
  <si>
    <t>南京金龙客车制造有限公司</t>
    <phoneticPr fontId="8" type="noConversion"/>
  </si>
  <si>
    <t>厦门市</t>
    <phoneticPr fontId="8" type="noConversion"/>
  </si>
  <si>
    <t>中通客车控股股份有限公司</t>
    <phoneticPr fontId="8" type="noConversion"/>
  </si>
  <si>
    <t>山东省</t>
    <phoneticPr fontId="8" type="noConversion"/>
  </si>
  <si>
    <t>郑州宇通客车股份有限公司</t>
    <phoneticPr fontId="8" type="noConversion"/>
  </si>
  <si>
    <t>河南省</t>
    <phoneticPr fontId="8" type="noConversion"/>
  </si>
  <si>
    <t>郑州宇通客车股份有限公司</t>
    <phoneticPr fontId="8" type="noConversion"/>
  </si>
  <si>
    <t>东风汽车集团有限公司</t>
    <phoneticPr fontId="8" type="noConversion"/>
  </si>
  <si>
    <t>湖北省</t>
    <phoneticPr fontId="8" type="noConversion"/>
  </si>
  <si>
    <t>比亚迪汽车工业有限公司</t>
    <phoneticPr fontId="8" type="noConversion"/>
  </si>
  <si>
    <t>深圳市</t>
    <phoneticPr fontId="8" type="noConversion"/>
  </si>
  <si>
    <t>陕西省</t>
    <phoneticPr fontId="8" type="noConversion"/>
  </si>
  <si>
    <t>纯电动公交车运营月数（米，月）</t>
    <phoneticPr fontId="8" type="noConversion"/>
  </si>
  <si>
    <t>插电式混合动力公交车运营月数（米，月）</t>
    <phoneticPr fontId="8" type="noConversion"/>
  </si>
  <si>
    <t>燃料电池公交车运营月数（米，月）</t>
    <phoneticPr fontId="8" type="noConversion"/>
  </si>
  <si>
    <t>超级电容公交车运营月数（米，月）</t>
    <phoneticPr fontId="8" type="noConversion"/>
  </si>
  <si>
    <t>混合动力公交车运营月数（米，月）</t>
    <phoneticPr fontId="8" type="noConversion"/>
  </si>
  <si>
    <t>中通客车控股股份有限公司</t>
    <phoneticPr fontId="8" type="noConversion"/>
  </si>
  <si>
    <t>山东省</t>
    <phoneticPr fontId="8" type="noConversion"/>
  </si>
  <si>
    <t>陕西省</t>
    <phoneticPr fontId="8" type="noConversion"/>
  </si>
  <si>
    <t>郑州宇通客车股份有限公司</t>
    <phoneticPr fontId="8" type="noConversion"/>
  </si>
  <si>
    <t>河南省</t>
    <phoneticPr fontId="8" type="noConversion"/>
  </si>
  <si>
    <t>湖北省</t>
    <phoneticPr fontId="8" type="noConversion"/>
  </si>
  <si>
    <t>珠海广通汽车有限公司</t>
    <phoneticPr fontId="8" type="noConversion"/>
  </si>
  <si>
    <t>珠海广通汽车有限公司</t>
    <phoneticPr fontId="8" type="noConversion"/>
  </si>
  <si>
    <t>广东省</t>
    <phoneticPr fontId="8" type="noConversion"/>
  </si>
  <si>
    <t>北汽福田汽车股份有限公司</t>
    <phoneticPr fontId="8" type="noConversion"/>
  </si>
  <si>
    <t>北京市</t>
    <phoneticPr fontId="8" type="noConversion"/>
  </si>
  <si>
    <t>厦门金龙旅行车有限公司</t>
    <phoneticPr fontId="8" type="noConversion"/>
  </si>
  <si>
    <t>厦门市</t>
    <phoneticPr fontId="8" type="noConversion"/>
  </si>
  <si>
    <t>东风汽车集团有限公司</t>
    <phoneticPr fontId="8" type="noConversion"/>
  </si>
  <si>
    <t>湖南省</t>
    <phoneticPr fontId="8" type="noConversion"/>
  </si>
  <si>
    <t>成都大运汽车集团有限公司</t>
    <phoneticPr fontId="8" type="noConversion"/>
  </si>
  <si>
    <t>山西成功汽车制造有限公司成都大运汽车集团有限公司</t>
    <phoneticPr fontId="8" type="noConversion"/>
  </si>
  <si>
    <t>山西省</t>
    <phoneticPr fontId="8" type="noConversion"/>
  </si>
  <si>
    <t>上海市</t>
    <phoneticPr fontId="8" type="noConversion"/>
  </si>
  <si>
    <t>江苏省</t>
    <phoneticPr fontId="8" type="noConversion"/>
  </si>
  <si>
    <t>浙江豪情汽车制造有限公司</t>
    <phoneticPr fontId="8" type="noConversion"/>
  </si>
  <si>
    <t>浙江省</t>
    <phoneticPr fontId="8" type="noConversion"/>
  </si>
  <si>
    <t>安徽江淮汽车集团股份有限公司</t>
    <phoneticPr fontId="8" type="noConversion"/>
  </si>
  <si>
    <t>安徽省</t>
    <phoneticPr fontId="8" type="noConversion"/>
  </si>
  <si>
    <t>江西省</t>
    <phoneticPr fontId="8" type="noConversion"/>
  </si>
  <si>
    <t>山东省</t>
    <phoneticPr fontId="8" type="noConversion"/>
  </si>
  <si>
    <t>中通客车控股股份有限公司</t>
    <phoneticPr fontId="8" type="noConversion"/>
  </si>
  <si>
    <t>湖北新楚风汽车股份有限公司</t>
    <phoneticPr fontId="8" type="noConversion"/>
  </si>
  <si>
    <t>比亚迪汽车有限公司</t>
    <phoneticPr fontId="8" type="noConversion"/>
  </si>
  <si>
    <t>提前下达2021年度节能减排补助资金汇总表</t>
    <phoneticPr fontId="13" type="noConversion"/>
  </si>
  <si>
    <t>2019年度节能与新能源公交车运营补助汇总表</t>
    <phoneticPr fontId="8" type="noConversion"/>
  </si>
  <si>
    <t>2016年度新能源汽车推广应用补助资金清算汇总表</t>
    <phoneticPr fontId="19" type="noConversion"/>
  </si>
  <si>
    <t>2017年度新能源汽车推广应用补助资金清算汇总表</t>
    <phoneticPr fontId="19" type="noConversion"/>
  </si>
  <si>
    <t>2018年度新能源汽车推广应用补助资金清算汇总表</t>
    <phoneticPr fontId="19" type="noConversion"/>
  </si>
</sst>
</file>

<file path=xl/styles.xml><?xml version="1.0" encoding="utf-8"?>
<styleSheet xmlns="http://schemas.openxmlformats.org/spreadsheetml/2006/main">
  <fonts count="30">
    <font>
      <sz val="11"/>
      <color theme="1"/>
      <name val="宋体"/>
      <charset val="134"/>
      <scheme val="minor"/>
    </font>
    <font>
      <b/>
      <sz val="7.5"/>
      <color theme="1"/>
      <name val="Times New Roman"/>
      <family val="1"/>
    </font>
    <font>
      <b/>
      <sz val="7.5"/>
      <color rgb="FF000000"/>
      <name val="Times New Roman"/>
      <family val="1"/>
    </font>
    <font>
      <sz val="7.5"/>
      <color theme="1"/>
      <name val="Times New Roman"/>
      <family val="1"/>
    </font>
    <font>
      <b/>
      <sz val="7.5"/>
      <color theme="1"/>
      <name val="宋体"/>
      <family val="3"/>
      <charset val="134"/>
    </font>
    <font>
      <b/>
      <sz val="7.5"/>
      <color rgb="FF000000"/>
      <name val="宋体"/>
      <family val="3"/>
      <charset val="134"/>
    </font>
    <font>
      <b/>
      <sz val="7.5"/>
      <color rgb="FF000000"/>
      <name val="仿宋_GB2312"/>
      <family val="3"/>
      <charset val="134"/>
    </font>
    <font>
      <sz val="7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6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1"/>
      <name val="仿宋"/>
      <family val="3"/>
      <charset val="134"/>
    </font>
    <font>
      <sz val="11"/>
      <name val="仿宋"/>
      <family val="3"/>
      <charset val="134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1"/>
      <color theme="1"/>
      <name val="FangSong"/>
      <family val="1"/>
    </font>
    <font>
      <sz val="11"/>
      <color theme="1"/>
      <name val="FangSong"/>
      <family val="3"/>
    </font>
    <font>
      <sz val="14"/>
      <color theme="1"/>
      <name val="仿宋"/>
      <family val="3"/>
      <charset val="134"/>
    </font>
    <font>
      <b/>
      <sz val="11"/>
      <color theme="1"/>
      <name val="FangSong"/>
      <family val="1"/>
    </font>
    <font>
      <b/>
      <sz val="11"/>
      <color theme="1"/>
      <name val="FangSong"/>
      <family val="3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7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2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right" vertical="top" wrapText="1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/>
    </xf>
    <xf numFmtId="0" fontId="20" fillId="0" borderId="1" xfId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right" vertical="center" wrapText="1"/>
    </xf>
    <xf numFmtId="0" fontId="22" fillId="0" borderId="1" xfId="0" applyFont="1" applyFill="1" applyBorder="1" applyAlignment="1">
      <alignment horizontal="right" vertical="center"/>
    </xf>
    <xf numFmtId="0" fontId="23" fillId="0" borderId="1" xfId="0" applyFont="1" applyFill="1" applyBorder="1">
      <alignment vertical="center"/>
    </xf>
    <xf numFmtId="0" fontId="21" fillId="0" borderId="1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24" fillId="0" borderId="1" xfId="0" applyFont="1" applyBorder="1">
      <alignment vertical="center"/>
    </xf>
    <xf numFmtId="0" fontId="23" fillId="0" borderId="1" xfId="0" applyFont="1" applyBorder="1">
      <alignment vertical="center"/>
    </xf>
    <xf numFmtId="0" fontId="21" fillId="0" borderId="1" xfId="0" applyFont="1" applyFill="1" applyBorder="1" applyAlignment="1">
      <alignment horizontal="right" vertical="top" wrapText="1"/>
    </xf>
    <xf numFmtId="0" fontId="21" fillId="0" borderId="1" xfId="0" applyFont="1" applyFill="1" applyBorder="1" applyAlignment="1">
      <alignment horizontal="left" vertical="top" wrapText="1"/>
    </xf>
    <xf numFmtId="0" fontId="25" fillId="0" borderId="1" xfId="0" applyFont="1" applyBorder="1">
      <alignment vertical="center"/>
    </xf>
    <xf numFmtId="0" fontId="21" fillId="0" borderId="1" xfId="0" applyFont="1" applyFill="1" applyBorder="1" applyAlignment="1">
      <alignment vertical="top" wrapText="1"/>
    </xf>
    <xf numFmtId="0" fontId="21" fillId="0" borderId="1" xfId="0" applyFont="1" applyFill="1" applyBorder="1" applyAlignment="1">
      <alignment horizontal="left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left" vertical="center" wrapText="1"/>
    </xf>
    <xf numFmtId="0" fontId="23" fillId="0" borderId="0" xfId="0" applyFont="1">
      <alignment vertical="center"/>
    </xf>
    <xf numFmtId="0" fontId="21" fillId="0" borderId="0" xfId="0" applyFont="1" applyFill="1" applyBorder="1" applyAlignment="1">
      <alignment horizontal="right" vertical="top" wrapText="1"/>
    </xf>
    <xf numFmtId="0" fontId="23" fillId="0" borderId="0" xfId="0" applyFont="1" applyFill="1" applyAlignment="1">
      <alignment horizontal="right" vertical="center"/>
    </xf>
    <xf numFmtId="0" fontId="20" fillId="0" borderId="1" xfId="0" applyNumberFormat="1" applyFont="1" applyFill="1" applyBorder="1" applyAlignment="1">
      <alignment horizontal="right" vertical="center" wrapText="1"/>
    </xf>
    <xf numFmtId="0" fontId="20" fillId="0" borderId="1" xfId="0" applyFont="1" applyFill="1" applyBorder="1" applyAlignment="1">
      <alignment horizontal="right" vertical="center" wrapText="1"/>
    </xf>
    <xf numFmtId="0" fontId="22" fillId="0" borderId="1" xfId="0" applyFont="1" applyFill="1" applyBorder="1">
      <alignment vertical="center"/>
    </xf>
    <xf numFmtId="0" fontId="20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8" fillId="0" borderId="2" xfId="0" applyFont="1" applyFill="1" applyBorder="1" applyAlignment="1">
      <alignment horizontal="left" vertical="center"/>
    </xf>
    <xf numFmtId="0" fontId="27" fillId="0" borderId="1" xfId="0" applyFont="1" applyBorder="1">
      <alignment vertical="center"/>
    </xf>
    <xf numFmtId="0" fontId="22" fillId="0" borderId="1" xfId="0" applyFont="1" applyBorder="1">
      <alignment vertical="center"/>
    </xf>
    <xf numFmtId="0" fontId="20" fillId="0" borderId="1" xfId="0" applyFont="1" applyFill="1" applyBorder="1" applyAlignment="1">
      <alignment horizontal="right" vertical="top" wrapText="1"/>
    </xf>
    <xf numFmtId="0" fontId="20" fillId="0" borderId="1" xfId="0" applyFont="1" applyFill="1" applyBorder="1" applyAlignment="1">
      <alignment horizontal="left" vertical="top" wrapText="1"/>
    </xf>
    <xf numFmtId="0" fontId="28" fillId="0" borderId="1" xfId="0" applyFont="1" applyBorder="1">
      <alignment vertical="center"/>
    </xf>
    <xf numFmtId="0" fontId="20" fillId="0" borderId="1" xfId="1" applyFont="1" applyFill="1" applyBorder="1" applyAlignment="1">
      <alignment horizontal="right" vertical="center" wrapText="1"/>
    </xf>
    <xf numFmtId="0" fontId="11" fillId="0" borderId="0" xfId="0" applyFont="1" applyFill="1">
      <alignment vertical="center"/>
    </xf>
    <xf numFmtId="0" fontId="17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0" fillId="0" borderId="2" xfId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top" wrapText="1"/>
    </xf>
    <xf numFmtId="0" fontId="26" fillId="0" borderId="0" xfId="0" applyFont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G37"/>
  <sheetViews>
    <sheetView showZeros="0" workbookViewId="0">
      <selection activeCell="L14" sqref="L14"/>
    </sheetView>
  </sheetViews>
  <sheetFormatPr defaultRowHeight="13.5"/>
  <cols>
    <col min="1" max="2" width="9" style="12"/>
    <col min="3" max="3" width="9.625" style="12" bestFit="1" customWidth="1"/>
    <col min="4" max="4" width="17.625" style="12" customWidth="1"/>
    <col min="5" max="7" width="12.625" style="12" customWidth="1"/>
    <col min="8" max="16384" width="9" style="12"/>
  </cols>
  <sheetData>
    <row r="1" spans="1:7">
      <c r="A1" s="51" t="s">
        <v>101</v>
      </c>
    </row>
    <row r="2" spans="1:7" ht="28.5" customHeight="1">
      <c r="A2" s="55" t="s">
        <v>2173</v>
      </c>
      <c r="B2" s="55"/>
      <c r="C2" s="55"/>
      <c r="D2" s="55"/>
      <c r="E2" s="55"/>
      <c r="F2" s="55"/>
      <c r="G2" s="55"/>
    </row>
    <row r="3" spans="1:7" ht="22.5" customHeight="1">
      <c r="G3" s="50" t="s">
        <v>100</v>
      </c>
    </row>
    <row r="4" spans="1:7" ht="20.100000000000001" customHeight="1">
      <c r="A4" s="56" t="s">
        <v>97</v>
      </c>
      <c r="B4" s="58" t="s">
        <v>38</v>
      </c>
      <c r="C4" s="57" t="s">
        <v>2120</v>
      </c>
      <c r="D4" s="56" t="s">
        <v>98</v>
      </c>
      <c r="E4" s="56" t="s">
        <v>99</v>
      </c>
      <c r="F4" s="56"/>
      <c r="G4" s="56"/>
    </row>
    <row r="5" spans="1:7" ht="20.100000000000001" customHeight="1">
      <c r="A5" s="56"/>
      <c r="B5" s="58"/>
      <c r="C5" s="58"/>
      <c r="D5" s="56"/>
      <c r="E5" s="14" t="s">
        <v>102</v>
      </c>
      <c r="F5" s="14" t="s">
        <v>103</v>
      </c>
      <c r="G5" s="14" t="s">
        <v>104</v>
      </c>
    </row>
    <row r="6" spans="1:7" ht="20.100000000000001" customHeight="1">
      <c r="A6" s="56" t="s">
        <v>105</v>
      </c>
      <c r="B6" s="56"/>
      <c r="C6" s="14">
        <f>SUM(D6:G6)</f>
        <v>3758529</v>
      </c>
      <c r="D6" s="14">
        <f>SUM(D7:D37)</f>
        <v>1568910</v>
      </c>
      <c r="E6" s="14">
        <f>SUM(E7:E37)</f>
        <v>116163</v>
      </c>
      <c r="F6" s="14">
        <f>SUM(F7:F37)</f>
        <v>636251</v>
      </c>
      <c r="G6" s="14">
        <f>SUM(G7:G37)</f>
        <v>1437205</v>
      </c>
    </row>
    <row r="7" spans="1:7" ht="20.100000000000001" customHeight="1">
      <c r="A7" s="13">
        <v>1</v>
      </c>
      <c r="B7" s="11" t="s">
        <v>83</v>
      </c>
      <c r="C7" s="14">
        <f>SUM(D7:G7)</f>
        <v>164822</v>
      </c>
      <c r="D7" s="13"/>
      <c r="E7" s="13">
        <f>'3-2016'!M6</f>
        <v>28759</v>
      </c>
      <c r="F7" s="13">
        <f>'4-2017'!M6</f>
        <v>57108</v>
      </c>
      <c r="G7" s="13">
        <f>'5-2018'!M6</f>
        <v>78955</v>
      </c>
    </row>
    <row r="8" spans="1:7" ht="20.100000000000001" customHeight="1">
      <c r="A8" s="13">
        <v>2</v>
      </c>
      <c r="B8" s="11" t="s">
        <v>65</v>
      </c>
      <c r="C8" s="14">
        <f t="shared" ref="C8:C37" si="0">SUM(D8:G8)</f>
        <v>7459</v>
      </c>
      <c r="D8" s="13"/>
      <c r="E8" s="13">
        <f>'3-2016'!M25</f>
        <v>0</v>
      </c>
      <c r="F8" s="13">
        <f>'4-2017'!M66</f>
        <v>4889</v>
      </c>
      <c r="G8" s="13">
        <f>'5-2018'!M85</f>
        <v>2570</v>
      </c>
    </row>
    <row r="9" spans="1:7" ht="20.100000000000001" customHeight="1">
      <c r="A9" s="13">
        <v>3</v>
      </c>
      <c r="B9" s="11" t="s">
        <v>66</v>
      </c>
      <c r="C9" s="14">
        <f t="shared" si="0"/>
        <v>141654</v>
      </c>
      <c r="D9" s="13">
        <f>'2-运营补助'!D11</f>
        <v>65475</v>
      </c>
      <c r="E9" s="13">
        <f>'3-2016'!M28</f>
        <v>20604</v>
      </c>
      <c r="F9" s="13">
        <f>'4-2017'!M78</f>
        <v>45241</v>
      </c>
      <c r="G9" s="13">
        <f>'5-2018'!M106</f>
        <v>10334</v>
      </c>
    </row>
    <row r="10" spans="1:7" ht="20.100000000000001" customHeight="1">
      <c r="A10" s="13">
        <v>4</v>
      </c>
      <c r="B10" s="11" t="s">
        <v>91</v>
      </c>
      <c r="C10" s="14">
        <f t="shared" si="0"/>
        <v>22501</v>
      </c>
      <c r="D10" s="13">
        <f>'2-运营补助'!D14</f>
        <v>22501</v>
      </c>
      <c r="E10" s="13"/>
      <c r="F10" s="13"/>
      <c r="G10" s="13"/>
    </row>
    <row r="11" spans="1:7" ht="20.100000000000001" customHeight="1">
      <c r="A11" s="13">
        <v>5</v>
      </c>
      <c r="B11" s="11" t="s">
        <v>84</v>
      </c>
      <c r="C11" s="14">
        <f t="shared" si="0"/>
        <v>28145</v>
      </c>
      <c r="D11" s="13">
        <f>'2-运营补助'!D17</f>
        <v>20645</v>
      </c>
      <c r="E11" s="13"/>
      <c r="F11" s="13">
        <f>'4-2017'!M111</f>
        <v>5193</v>
      </c>
      <c r="G11" s="13">
        <f>'5-2018'!M147</f>
        <v>2307</v>
      </c>
    </row>
    <row r="12" spans="1:7" ht="20.100000000000001" customHeight="1">
      <c r="A12" s="13">
        <v>6</v>
      </c>
      <c r="B12" s="11" t="s">
        <v>67</v>
      </c>
      <c r="C12" s="14">
        <f t="shared" si="0"/>
        <v>30027</v>
      </c>
      <c r="D12" s="13">
        <f>'2-运营补助'!D20</f>
        <v>30027</v>
      </c>
      <c r="E12" s="13"/>
      <c r="F12" s="13"/>
      <c r="G12" s="13"/>
    </row>
    <row r="13" spans="1:7" ht="20.100000000000001" customHeight="1">
      <c r="A13" s="13">
        <v>7</v>
      </c>
      <c r="B13" s="11" t="s">
        <v>85</v>
      </c>
      <c r="C13" s="14">
        <f t="shared" si="0"/>
        <v>158688</v>
      </c>
      <c r="D13" s="13">
        <f>'2-运营补助'!D23</f>
        <v>49696</v>
      </c>
      <c r="E13" s="13">
        <f>'3-2016'!M36</f>
        <v>0</v>
      </c>
      <c r="F13" s="13">
        <f>'4-2017'!M120</f>
        <v>25923</v>
      </c>
      <c r="G13" s="13">
        <f>'5-2018'!M152</f>
        <v>83069</v>
      </c>
    </row>
    <row r="14" spans="1:7" ht="20.100000000000001" customHeight="1">
      <c r="A14" s="13">
        <v>8</v>
      </c>
      <c r="B14" s="11" t="s">
        <v>68</v>
      </c>
      <c r="C14" s="14">
        <f t="shared" si="0"/>
        <v>290704</v>
      </c>
      <c r="D14" s="13">
        <f>'2-运营补助'!D26</f>
        <v>128314</v>
      </c>
      <c r="E14" s="13">
        <f>'3-2016'!M47</f>
        <v>6555</v>
      </c>
      <c r="F14" s="13">
        <f>'4-2017'!M156</f>
        <v>60185</v>
      </c>
      <c r="G14" s="13">
        <f>'5-2018'!M249</f>
        <v>95650</v>
      </c>
    </row>
    <row r="15" spans="1:7" ht="20.100000000000001" customHeight="1">
      <c r="A15" s="13">
        <v>9</v>
      </c>
      <c r="B15" s="11" t="s">
        <v>69</v>
      </c>
      <c r="C15" s="14">
        <f t="shared" si="0"/>
        <v>135365</v>
      </c>
      <c r="D15" s="13">
        <f>'2-运营补助'!D29</f>
        <v>73731</v>
      </c>
      <c r="E15" s="13"/>
      <c r="F15" s="13">
        <f>'4-2017'!M256</f>
        <v>0</v>
      </c>
      <c r="G15" s="13">
        <f>'5-2018'!M441</f>
        <v>61634</v>
      </c>
    </row>
    <row r="16" spans="1:7" ht="20.100000000000001" customHeight="1">
      <c r="A16" s="13">
        <v>10</v>
      </c>
      <c r="B16" s="11" t="s">
        <v>86</v>
      </c>
      <c r="C16" s="14">
        <f t="shared" si="0"/>
        <v>45599</v>
      </c>
      <c r="D16" s="13">
        <f>'2-运营补助'!D32</f>
        <v>20104</v>
      </c>
      <c r="E16" s="13">
        <f>'3-2016'!M92</f>
        <v>3970</v>
      </c>
      <c r="F16" s="13">
        <f>'4-2017'!M271</f>
        <v>17365</v>
      </c>
      <c r="G16" s="13">
        <f>'5-2018'!M475</f>
        <v>4160</v>
      </c>
    </row>
    <row r="17" spans="1:7" ht="20.100000000000001" customHeight="1">
      <c r="A17" s="13">
        <v>11</v>
      </c>
      <c r="B17" s="11" t="s">
        <v>70</v>
      </c>
      <c r="C17" s="14">
        <f t="shared" si="0"/>
        <v>206843</v>
      </c>
      <c r="D17" s="13">
        <f>'2-运营补助'!D35</f>
        <v>76885</v>
      </c>
      <c r="E17" s="13">
        <f>'3-2016'!M95</f>
        <v>181</v>
      </c>
      <c r="F17" s="13">
        <f>'4-2017'!M287</f>
        <v>43546</v>
      </c>
      <c r="G17" s="13">
        <f>'5-2018'!M501</f>
        <v>86231</v>
      </c>
    </row>
    <row r="18" spans="1:7" ht="20.100000000000001" customHeight="1">
      <c r="A18" s="13">
        <v>12</v>
      </c>
      <c r="B18" s="11" t="s">
        <v>71</v>
      </c>
      <c r="C18" s="14">
        <f t="shared" si="0"/>
        <v>73023</v>
      </c>
      <c r="D18" s="13">
        <f>'2-运营补助'!D38</f>
        <v>62740</v>
      </c>
      <c r="E18" s="13"/>
      <c r="F18" s="13">
        <f>'4-2017'!M330</f>
        <v>8769</v>
      </c>
      <c r="G18" s="13">
        <f>'5-2018'!M617</f>
        <v>1514</v>
      </c>
    </row>
    <row r="19" spans="1:7" ht="20.100000000000001" customHeight="1">
      <c r="A19" s="13">
        <v>13</v>
      </c>
      <c r="B19" s="11" t="s">
        <v>87</v>
      </c>
      <c r="C19" s="14">
        <f t="shared" si="0"/>
        <v>100670</v>
      </c>
      <c r="D19" s="13"/>
      <c r="E19" s="13">
        <f>'3-2016'!M104</f>
        <v>4322</v>
      </c>
      <c r="F19" s="13">
        <f>'4-2017'!M337</f>
        <v>10713</v>
      </c>
      <c r="G19" s="13">
        <f>'5-2018'!M631</f>
        <v>85635</v>
      </c>
    </row>
    <row r="20" spans="1:7" ht="20.100000000000001" customHeight="1">
      <c r="A20" s="13">
        <v>14</v>
      </c>
      <c r="B20" s="11" t="s">
        <v>72</v>
      </c>
      <c r="C20" s="14">
        <f t="shared" si="0"/>
        <v>46310</v>
      </c>
      <c r="D20" s="13">
        <f>'2-运营补助'!D41</f>
        <v>46310</v>
      </c>
      <c r="E20" s="13"/>
      <c r="F20" s="13">
        <f>'4-2017'!M400</f>
        <v>0</v>
      </c>
      <c r="G20" s="13">
        <f>'5-2018'!M763</f>
        <v>0</v>
      </c>
    </row>
    <row r="21" spans="1:7" ht="20.100000000000001" customHeight="1">
      <c r="A21" s="13">
        <v>15</v>
      </c>
      <c r="B21" s="11" t="s">
        <v>73</v>
      </c>
      <c r="C21" s="14">
        <f t="shared" si="0"/>
        <v>373072</v>
      </c>
      <c r="D21" s="13">
        <f>'2-运营补助'!D44</f>
        <v>190211</v>
      </c>
      <c r="E21" s="13">
        <f>'3-2016'!M119</f>
        <v>17790</v>
      </c>
      <c r="F21" s="13">
        <f>'4-2017'!M425</f>
        <v>66788</v>
      </c>
      <c r="G21" s="13">
        <f>'5-2018'!M811</f>
        <v>98283</v>
      </c>
    </row>
    <row r="22" spans="1:7" ht="20.100000000000001" customHeight="1">
      <c r="A22" s="13">
        <v>16</v>
      </c>
      <c r="B22" s="11" t="s">
        <v>88</v>
      </c>
      <c r="C22" s="14">
        <f t="shared" si="0"/>
        <v>8954</v>
      </c>
      <c r="D22" s="13"/>
      <c r="E22" s="13"/>
      <c r="F22" s="13">
        <f>'4-2017'!M497</f>
        <v>3691</v>
      </c>
      <c r="G22" s="13">
        <f>'5-2018'!M927</f>
        <v>5263</v>
      </c>
    </row>
    <row r="23" spans="1:7" ht="20.100000000000001" customHeight="1">
      <c r="A23" s="13">
        <v>17</v>
      </c>
      <c r="B23" s="11" t="s">
        <v>74</v>
      </c>
      <c r="C23" s="14">
        <f t="shared" si="0"/>
        <v>415483</v>
      </c>
      <c r="D23" s="13">
        <f>'2-运营补助'!D47</f>
        <v>152785</v>
      </c>
      <c r="E23" s="13"/>
      <c r="F23" s="13">
        <f>'4-2017'!M503</f>
        <v>2482</v>
      </c>
      <c r="G23" s="13">
        <f>'5-2018'!M936</f>
        <v>260216</v>
      </c>
    </row>
    <row r="24" spans="1:7" ht="20.100000000000001" customHeight="1">
      <c r="A24" s="13">
        <v>18</v>
      </c>
      <c r="B24" s="11" t="s">
        <v>75</v>
      </c>
      <c r="C24" s="14">
        <f t="shared" si="0"/>
        <v>235703</v>
      </c>
      <c r="D24" s="13"/>
      <c r="E24" s="13">
        <f>'3-2016'!M146</f>
        <v>9292</v>
      </c>
      <c r="F24" s="13">
        <f>'4-2017'!M560</f>
        <v>146069</v>
      </c>
      <c r="G24" s="13">
        <f>'5-2018'!M1090</f>
        <v>80342</v>
      </c>
    </row>
    <row r="25" spans="1:7" ht="20.100000000000001" customHeight="1">
      <c r="A25" s="13">
        <v>19</v>
      </c>
      <c r="B25" s="11" t="s">
        <v>76</v>
      </c>
      <c r="C25" s="14">
        <f t="shared" si="0"/>
        <v>259094</v>
      </c>
      <c r="D25" s="13">
        <f>'2-运营补助'!D50</f>
        <v>148998</v>
      </c>
      <c r="E25" s="13">
        <f>'3-2016'!M158</f>
        <v>759</v>
      </c>
      <c r="F25" s="13">
        <f>'4-2017'!M652</f>
        <v>17159</v>
      </c>
      <c r="G25" s="13">
        <f>'5-2018'!M1217</f>
        <v>92178</v>
      </c>
    </row>
    <row r="26" spans="1:7" ht="20.100000000000001" customHeight="1">
      <c r="A26" s="13">
        <v>20</v>
      </c>
      <c r="B26" s="11" t="s">
        <v>77</v>
      </c>
      <c r="C26" s="14">
        <f t="shared" si="0"/>
        <v>370306</v>
      </c>
      <c r="D26" s="13">
        <f>'2-运营补助'!D53</f>
        <v>217291</v>
      </c>
      <c r="E26" s="13">
        <f>'3-2016'!M161</f>
        <v>17710</v>
      </c>
      <c r="F26" s="13">
        <f>'4-2017'!M687</f>
        <v>34113</v>
      </c>
      <c r="G26" s="13">
        <f>'5-2018'!M1280</f>
        <v>101192</v>
      </c>
    </row>
    <row r="27" spans="1:7" ht="20.100000000000001" customHeight="1">
      <c r="A27" s="13">
        <v>21</v>
      </c>
      <c r="B27" s="11" t="s">
        <v>89</v>
      </c>
      <c r="C27" s="14">
        <f t="shared" si="0"/>
        <v>215577</v>
      </c>
      <c r="D27" s="13">
        <f>'2-运营补助'!D56</f>
        <v>110012</v>
      </c>
      <c r="E27" s="13">
        <f>'3-2016'!M175</f>
        <v>0</v>
      </c>
      <c r="F27" s="13">
        <f>'4-2017'!M731</f>
        <v>32854</v>
      </c>
      <c r="G27" s="13">
        <f>'5-2018'!M1334</f>
        <v>72711</v>
      </c>
    </row>
    <row r="28" spans="1:7" ht="20.100000000000001" customHeight="1">
      <c r="A28" s="13">
        <v>22</v>
      </c>
      <c r="B28" s="11" t="s">
        <v>92</v>
      </c>
      <c r="C28" s="14">
        <f t="shared" si="0"/>
        <v>22698</v>
      </c>
      <c r="D28" s="13"/>
      <c r="E28" s="13"/>
      <c r="F28" s="13">
        <f>'4-2017'!M760</f>
        <v>3362</v>
      </c>
      <c r="G28" s="13">
        <f>'5-2018'!M1385</f>
        <v>19336</v>
      </c>
    </row>
    <row r="29" spans="1:7" ht="20.100000000000001" customHeight="1">
      <c r="A29" s="13">
        <v>23</v>
      </c>
      <c r="B29" s="11" t="s">
        <v>78</v>
      </c>
      <c r="C29" s="14">
        <f t="shared" si="0"/>
        <v>15244</v>
      </c>
      <c r="D29" s="13">
        <f>'2-运营补助'!D59</f>
        <v>15244</v>
      </c>
      <c r="E29" s="13"/>
      <c r="F29" s="13"/>
      <c r="G29" s="13"/>
    </row>
    <row r="30" spans="1:7" ht="20.100000000000001" customHeight="1">
      <c r="A30" s="13">
        <v>24</v>
      </c>
      <c r="B30" s="11" t="s">
        <v>90</v>
      </c>
      <c r="C30" s="14">
        <f t="shared" si="0"/>
        <v>87397</v>
      </c>
      <c r="D30" s="13">
        <f>'2-运营补助'!D62</f>
        <v>17421</v>
      </c>
      <c r="E30" s="13">
        <f>'3-2016'!M185</f>
        <v>0</v>
      </c>
      <c r="F30" s="13">
        <f>'4-2017'!M779</f>
        <v>20259</v>
      </c>
      <c r="G30" s="13">
        <f>'5-2018'!M1419</f>
        <v>49717</v>
      </c>
    </row>
    <row r="31" spans="1:7" ht="20.100000000000001" customHeight="1">
      <c r="A31" s="13">
        <v>25</v>
      </c>
      <c r="B31" s="11" t="s">
        <v>79</v>
      </c>
      <c r="C31" s="14">
        <f t="shared" si="0"/>
        <v>122142</v>
      </c>
      <c r="D31" s="13">
        <f>'2-运营补助'!D65</f>
        <v>59453</v>
      </c>
      <c r="E31" s="13">
        <f>'3-2016'!M189</f>
        <v>6221</v>
      </c>
      <c r="F31" s="13">
        <f>'4-2017'!M804</f>
        <v>22511</v>
      </c>
      <c r="G31" s="13">
        <f>'5-2018'!M1470</f>
        <v>33957</v>
      </c>
    </row>
    <row r="32" spans="1:7" ht="20.100000000000001" customHeight="1">
      <c r="A32" s="13">
        <v>26</v>
      </c>
      <c r="B32" s="11" t="s">
        <v>80</v>
      </c>
      <c r="C32" s="14">
        <f t="shared" si="0"/>
        <v>30996</v>
      </c>
      <c r="D32" s="13">
        <f>'2-运营补助'!D68</f>
        <v>29856</v>
      </c>
      <c r="E32" s="13">
        <f>'3-2016'!M197</f>
        <v>0</v>
      </c>
      <c r="F32" s="13">
        <f>'4-2017'!M824</f>
        <v>0</v>
      </c>
      <c r="G32" s="13">
        <f>'5-2018'!M1506</f>
        <v>1140</v>
      </c>
    </row>
    <row r="33" spans="1:7" ht="20.100000000000001" customHeight="1">
      <c r="A33" s="13">
        <v>27</v>
      </c>
      <c r="B33" s="11" t="s">
        <v>93</v>
      </c>
      <c r="C33" s="14">
        <f t="shared" si="0"/>
        <v>1829</v>
      </c>
      <c r="D33" s="13">
        <f>'2-运营补助'!D71</f>
        <v>1829</v>
      </c>
      <c r="E33" s="13"/>
      <c r="F33" s="13"/>
      <c r="G33" s="13"/>
    </row>
    <row r="34" spans="1:7" ht="20.100000000000001" customHeight="1">
      <c r="A34" s="13">
        <v>28</v>
      </c>
      <c r="B34" s="11" t="s">
        <v>81</v>
      </c>
      <c r="C34" s="14">
        <f t="shared" si="0"/>
        <v>118842</v>
      </c>
      <c r="D34" s="13"/>
      <c r="E34" s="13">
        <f>'3-2016'!M200</f>
        <v>0</v>
      </c>
      <c r="F34" s="13">
        <f>'4-2017'!M828</f>
        <v>8031</v>
      </c>
      <c r="G34" s="13">
        <f>'5-2018'!M1512</f>
        <v>110811</v>
      </c>
    </row>
    <row r="35" spans="1:7" ht="20.100000000000001" customHeight="1">
      <c r="A35" s="13">
        <v>29</v>
      </c>
      <c r="B35" s="11" t="s">
        <v>82</v>
      </c>
      <c r="C35" s="14">
        <f t="shared" si="0"/>
        <v>8910</v>
      </c>
      <c r="D35" s="13">
        <f>'2-运营补助'!D74</f>
        <v>8910</v>
      </c>
      <c r="E35" s="13"/>
      <c r="F35" s="13"/>
      <c r="G35" s="13"/>
    </row>
    <row r="36" spans="1:7" ht="20.100000000000001" customHeight="1">
      <c r="A36" s="13">
        <v>30</v>
      </c>
      <c r="B36" s="11" t="s">
        <v>94</v>
      </c>
      <c r="C36" s="14">
        <f t="shared" si="0"/>
        <v>8057</v>
      </c>
      <c r="D36" s="13">
        <f>'2-运营补助'!D77</f>
        <v>8057</v>
      </c>
      <c r="E36" s="13"/>
      <c r="F36" s="13"/>
      <c r="G36" s="13"/>
    </row>
    <row r="37" spans="1:7" ht="20.100000000000001" customHeight="1">
      <c r="A37" s="13">
        <v>31</v>
      </c>
      <c r="B37" s="11" t="s">
        <v>95</v>
      </c>
      <c r="C37" s="14">
        <f t="shared" si="0"/>
        <v>12415</v>
      </c>
      <c r="D37" s="13">
        <f>'2-运营补助'!D80</f>
        <v>12415</v>
      </c>
      <c r="E37" s="13"/>
      <c r="F37" s="13"/>
      <c r="G37" s="13"/>
    </row>
  </sheetData>
  <mergeCells count="7">
    <mergeCell ref="A2:G2"/>
    <mergeCell ref="A4:A5"/>
    <mergeCell ref="A6:B6"/>
    <mergeCell ref="C4:C5"/>
    <mergeCell ref="E4:G4"/>
    <mergeCell ref="D4:D5"/>
    <mergeCell ref="B4:B5"/>
  </mergeCells>
  <phoneticPr fontId="1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R80"/>
  <sheetViews>
    <sheetView showZeros="0" view="pageBreakPreview" zoomScale="115" zoomScaleNormal="145" zoomScaleSheetLayoutView="115" workbookViewId="0">
      <pane ySplit="5" topLeftCell="A6" activePane="bottomLeft" state="frozen"/>
      <selection pane="bottomLeft" activeCell="U18" sqref="U18"/>
    </sheetView>
  </sheetViews>
  <sheetFormatPr defaultColWidth="8.875" defaultRowHeight="13.5"/>
  <cols>
    <col min="1" max="2" width="6.25" customWidth="1"/>
    <col min="3" max="3" width="6.5" bestFit="1" customWidth="1"/>
    <col min="6" max="8" width="5.75" style="1" customWidth="1"/>
    <col min="9" max="9" width="9.125" style="1" customWidth="1"/>
    <col min="10" max="12" width="5.75" style="1" customWidth="1"/>
    <col min="13" max="13" width="8.625" style="1" customWidth="1"/>
    <col min="14" max="14" width="12.875" style="1" customWidth="1"/>
    <col min="15" max="15" width="8.625" style="1" customWidth="1"/>
    <col min="16" max="16" width="11.875" style="1" customWidth="1"/>
    <col min="17" max="17" width="8.625" style="1" customWidth="1"/>
    <col min="18" max="18" width="14" style="1" customWidth="1"/>
  </cols>
  <sheetData>
    <row r="1" spans="1:18">
      <c r="A1" s="10" t="s">
        <v>36</v>
      </c>
      <c r="B1" s="9"/>
    </row>
    <row r="2" spans="1:18" ht="22.5" customHeight="1">
      <c r="A2" s="62" t="s">
        <v>2174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>
      <c r="R3" s="53" t="s">
        <v>35</v>
      </c>
    </row>
    <row r="4" spans="1:18" ht="29.1" customHeight="1">
      <c r="A4" s="63" t="s">
        <v>37</v>
      </c>
      <c r="B4" s="63" t="s">
        <v>0</v>
      </c>
      <c r="C4" s="63"/>
      <c r="D4" s="63" t="s">
        <v>1</v>
      </c>
      <c r="E4" s="63" t="s">
        <v>2</v>
      </c>
      <c r="F4" s="64" t="s">
        <v>2139</v>
      </c>
      <c r="G4" s="65"/>
      <c r="H4" s="65"/>
      <c r="I4" s="63" t="s">
        <v>2</v>
      </c>
      <c r="J4" s="64" t="s">
        <v>2140</v>
      </c>
      <c r="K4" s="65"/>
      <c r="L4" s="65"/>
      <c r="M4" s="63" t="s">
        <v>2</v>
      </c>
      <c r="N4" s="52" t="s">
        <v>2141</v>
      </c>
      <c r="O4" s="63" t="s">
        <v>2</v>
      </c>
      <c r="P4" s="52" t="s">
        <v>2142</v>
      </c>
      <c r="Q4" s="63" t="s">
        <v>2</v>
      </c>
      <c r="R4" s="52" t="s">
        <v>2143</v>
      </c>
    </row>
    <row r="5" spans="1:18" ht="15.95" customHeight="1">
      <c r="A5" s="63"/>
      <c r="B5" s="63"/>
      <c r="C5" s="63"/>
      <c r="D5" s="63"/>
      <c r="E5" s="63"/>
      <c r="F5" s="3" t="s">
        <v>3</v>
      </c>
      <c r="G5" s="3" t="s">
        <v>4</v>
      </c>
      <c r="H5" s="3" t="s">
        <v>5</v>
      </c>
      <c r="I5" s="63"/>
      <c r="J5" s="3" t="s">
        <v>3</v>
      </c>
      <c r="K5" s="3" t="s">
        <v>4</v>
      </c>
      <c r="L5" s="3" t="s">
        <v>5</v>
      </c>
      <c r="M5" s="63"/>
      <c r="N5" s="3" t="s">
        <v>6</v>
      </c>
      <c r="O5" s="63"/>
      <c r="P5" s="3" t="s">
        <v>6</v>
      </c>
      <c r="Q5" s="63"/>
      <c r="R5" s="3" t="s">
        <v>6</v>
      </c>
    </row>
    <row r="6" spans="1:18" ht="15.95" customHeight="1">
      <c r="A6" s="59" t="s">
        <v>7</v>
      </c>
      <c r="B6" s="59"/>
      <c r="C6" s="4" t="s">
        <v>8</v>
      </c>
      <c r="D6" s="4"/>
      <c r="E6" s="4"/>
      <c r="F6" s="2">
        <f>F9+F12+F15+F18+F21+F24+F27+F30+F33+F36+F39+F42+F45+F48+F51+F54+F57+F60+F63+F66+F69+F72+F75+F78</f>
        <v>240214</v>
      </c>
      <c r="G6" s="2">
        <f t="shared" ref="G6:H7" si="0">G9+G12+G15+G18+G21+G24+G27+G30+G33+G36+G39+G42+G45+G48+G51+G54+G57+G60+G63+G66+G69+G72+G75+G78</f>
        <v>1014302</v>
      </c>
      <c r="H6" s="2">
        <f t="shared" si="0"/>
        <v>1069193</v>
      </c>
      <c r="I6" s="2"/>
      <c r="J6" s="2">
        <f>J9+J12+J15+J18+J21+J24+J27+J30+J33+J36+J39+J42+J45+J48+J51+J54+J57+J60+J63+J66+J69+J72+J75+J78</f>
        <v>0</v>
      </c>
      <c r="K6" s="2">
        <f t="shared" ref="K6:L6" si="1">K9+K12+K15+K18+K21+K24+K27+K30+K33+K36+K39+K42+K45+K48+K51+K54+K57+K60+K63+K66+K69+K72+K75+K78</f>
        <v>63983</v>
      </c>
      <c r="L6" s="2">
        <f t="shared" si="1"/>
        <v>457992</v>
      </c>
      <c r="M6" s="2"/>
      <c r="N6" s="2">
        <f t="shared" ref="N6" si="2">N9+N12+N15+N18+N21+N24+N27+N30+N33+N36+N39+N42+N45+N48+N51+N54+N57+N60+N63+N66+N69+N72+N75+N78</f>
        <v>1945</v>
      </c>
      <c r="O6" s="2"/>
      <c r="P6" s="2">
        <f t="shared" ref="P6" si="3">P9+P12+P15+P18+P21+P24+P27+P30+P33+P36+P39+P42+P45+P48+P51+P54+P57+P60+P63+P66+P69+P72+P75+P78</f>
        <v>0</v>
      </c>
      <c r="Q6" s="2"/>
      <c r="R6" s="2">
        <f t="shared" ref="R6" si="4">R9+R12+R15+R18+R21+R24+R27+R30+R33+R36+R39+R42+R45+R48+R51+R54+R57+R60+R63+R66+R69+R72+R75+R78</f>
        <v>24</v>
      </c>
    </row>
    <row r="7" spans="1:18" ht="15.95" customHeight="1">
      <c r="A7" s="59"/>
      <c r="B7" s="59"/>
      <c r="C7" s="4" t="s">
        <v>9</v>
      </c>
      <c r="D7" s="4"/>
      <c r="E7" s="4"/>
      <c r="F7" s="2">
        <f>F10+F13+F16+F19+F22+F25+F28+F31+F34+F37+F40+F43+F46+F49+F52+F55+F58+F61+F64+F67+F70+F73+F76+F79</f>
        <v>12076</v>
      </c>
      <c r="G7" s="2">
        <f t="shared" si="0"/>
        <v>78267</v>
      </c>
      <c r="H7" s="2">
        <f t="shared" si="0"/>
        <v>77145</v>
      </c>
      <c r="I7" s="2"/>
      <c r="J7" s="2">
        <f>J10+J13+J16+J19+J22+J25+J28+J31+J34+J37+J40+J43+J46+J49+J52+J55+J58+J61+J64+J67+J70+J73+J76+J79</f>
        <v>0</v>
      </c>
      <c r="K7" s="2">
        <f t="shared" ref="K7:L7" si="5">K10+K13+K16+K19+K22+K25+K28+K31+K34+K37+K40+K43+K46+K49+K52+K55+K58+K61+K64+K67+K70+K73+K76+K79</f>
        <v>2843</v>
      </c>
      <c r="L7" s="2">
        <f t="shared" si="5"/>
        <v>10470</v>
      </c>
      <c r="M7" s="2"/>
      <c r="N7" s="2">
        <f t="shared" ref="N7" si="6">N10+N13+N16+N19+N22+N25+N28+N31+N34+N37+N40+N43+N46+N49+N52+N55+N58+N61+N64+N67+N70+N73+N76+N79</f>
        <v>960</v>
      </c>
      <c r="O7" s="2"/>
      <c r="P7" s="2">
        <f t="shared" ref="P7" si="7">P10+P13+P16+P19+P22+P25+P28+P31+P34+P37+P40+P43+P46+P49+P52+P55+P58+P61+P64+P67+P70+P73+P76+P79</f>
        <v>0</v>
      </c>
      <c r="Q7" s="2"/>
      <c r="R7" s="2">
        <f t="shared" ref="R7" si="8">R10+R13+R16+R19+R22+R25+R28+R31+R34+R37+R40+R43+R46+R49+R52+R55+R58+R61+R64+R67+R70+R73+R76+R79</f>
        <v>0</v>
      </c>
    </row>
    <row r="8" spans="1:18" ht="15.95" customHeight="1">
      <c r="A8" s="59"/>
      <c r="B8" s="59"/>
      <c r="C8" s="4" t="s">
        <v>10</v>
      </c>
      <c r="D8" s="4">
        <f>E8+I8+M8+O8+Q8</f>
        <v>1568910</v>
      </c>
      <c r="E8" s="4">
        <f>SUM(E9:E80)</f>
        <v>1394591</v>
      </c>
      <c r="F8" s="2">
        <f>SUM(F6:F7)</f>
        <v>252290</v>
      </c>
      <c r="G8" s="2">
        <f t="shared" ref="G8:H8" si="9">SUM(G6:G7)</f>
        <v>1092569</v>
      </c>
      <c r="H8" s="2">
        <f t="shared" si="9"/>
        <v>1146338</v>
      </c>
      <c r="I8" s="4">
        <f>SUM(I9:I80)</f>
        <v>172861</v>
      </c>
      <c r="J8" s="2">
        <f>SUM(J6:J7)</f>
        <v>0</v>
      </c>
      <c r="K8" s="2">
        <f t="shared" ref="K8:R8" si="10">SUM(K6:K7)</f>
        <v>66826</v>
      </c>
      <c r="L8" s="2">
        <f t="shared" si="10"/>
        <v>468462</v>
      </c>
      <c r="M8" s="4">
        <f>SUM(M9:M80)</f>
        <v>1454</v>
      </c>
      <c r="N8" s="2">
        <f t="shared" si="10"/>
        <v>2905</v>
      </c>
      <c r="O8" s="4">
        <f>SUM(O9:O80)</f>
        <v>0</v>
      </c>
      <c r="P8" s="2">
        <f t="shared" si="10"/>
        <v>0</v>
      </c>
      <c r="Q8" s="4">
        <f>SUM(Q9:Q80)</f>
        <v>4</v>
      </c>
      <c r="R8" s="2">
        <f t="shared" si="10"/>
        <v>24</v>
      </c>
    </row>
    <row r="9" spans="1:18" ht="15.95" customHeight="1">
      <c r="A9" s="59">
        <v>1</v>
      </c>
      <c r="B9" s="59" t="s">
        <v>11</v>
      </c>
      <c r="C9" s="4" t="s">
        <v>8</v>
      </c>
      <c r="D9" s="4"/>
      <c r="E9" s="4"/>
      <c r="F9" s="2">
        <v>7922</v>
      </c>
      <c r="G9" s="2">
        <v>50350</v>
      </c>
      <c r="H9" s="2">
        <v>53024</v>
      </c>
      <c r="I9" s="2"/>
      <c r="J9" s="2">
        <v>0</v>
      </c>
      <c r="K9" s="2">
        <v>0</v>
      </c>
      <c r="L9" s="2">
        <v>2640</v>
      </c>
      <c r="M9" s="2"/>
      <c r="N9" s="2">
        <v>480</v>
      </c>
      <c r="O9" s="2"/>
      <c r="P9" s="2">
        <v>0</v>
      </c>
      <c r="Q9" s="2"/>
      <c r="R9" s="2">
        <v>0</v>
      </c>
    </row>
    <row r="10" spans="1:18" ht="15.95" customHeight="1">
      <c r="A10" s="59"/>
      <c r="B10" s="59"/>
      <c r="C10" s="4" t="s">
        <v>9</v>
      </c>
      <c r="D10" s="4"/>
      <c r="E10" s="4"/>
      <c r="F10" s="2">
        <v>114</v>
      </c>
      <c r="G10" s="2">
        <v>1407</v>
      </c>
      <c r="H10" s="2">
        <v>673</v>
      </c>
      <c r="I10" s="2"/>
      <c r="J10" s="2">
        <v>0</v>
      </c>
      <c r="K10" s="2">
        <v>0</v>
      </c>
      <c r="L10" s="2">
        <v>0</v>
      </c>
      <c r="M10" s="2"/>
      <c r="N10" s="2">
        <v>0</v>
      </c>
      <c r="O10" s="2"/>
      <c r="P10" s="2">
        <v>0</v>
      </c>
      <c r="Q10" s="2"/>
      <c r="R10" s="2">
        <v>0</v>
      </c>
    </row>
    <row r="11" spans="1:18" ht="15.95" customHeight="1">
      <c r="A11" s="59"/>
      <c r="B11" s="59"/>
      <c r="C11" s="4" t="s">
        <v>10</v>
      </c>
      <c r="D11" s="4">
        <f>E11+I11+M11+O11+Q11</f>
        <v>65475</v>
      </c>
      <c r="E11" s="4">
        <f>ROUND((F11*4+G11*6+H11*8)/12,0)</f>
        <v>64355</v>
      </c>
      <c r="F11" s="2">
        <f>SUM(F9:F10)</f>
        <v>8036</v>
      </c>
      <c r="G11" s="2">
        <f t="shared" ref="G11:H11" si="11">SUM(G9:G10)</f>
        <v>51757</v>
      </c>
      <c r="H11" s="2">
        <f t="shared" si="11"/>
        <v>53697</v>
      </c>
      <c r="I11" s="4">
        <f t="shared" ref="I11" si="12">ROUND((J11*2+K11*3+L11*4)/12,0)</f>
        <v>880</v>
      </c>
      <c r="J11" s="2">
        <f>SUM(J9:J10)</f>
        <v>0</v>
      </c>
      <c r="K11" s="2">
        <f t="shared" ref="K11" si="13">SUM(K9:K10)</f>
        <v>0</v>
      </c>
      <c r="L11" s="2">
        <f t="shared" ref="L11" si="14">SUM(L9:L10)</f>
        <v>2640</v>
      </c>
      <c r="M11" s="4">
        <f t="shared" ref="M11" si="15">ROUND(N11*6/12,0)</f>
        <v>240</v>
      </c>
      <c r="N11" s="2">
        <f t="shared" ref="N11" si="16">SUM(N9:N10)</f>
        <v>480</v>
      </c>
      <c r="O11" s="4">
        <f t="shared" ref="O11" si="17">ROUND(P11*2/12,0)</f>
        <v>0</v>
      </c>
      <c r="P11" s="2">
        <f t="shared" ref="P11" si="18">SUM(P9:P10)</f>
        <v>0</v>
      </c>
      <c r="Q11" s="4">
        <f t="shared" ref="Q11" si="19">ROUND(R11*2/12,0)</f>
        <v>0</v>
      </c>
      <c r="R11" s="2">
        <f t="shared" ref="R11" si="20">SUM(R9:R10)</f>
        <v>0</v>
      </c>
    </row>
    <row r="12" spans="1:18" ht="15.95" customHeight="1">
      <c r="A12" s="59">
        <v>2</v>
      </c>
      <c r="B12" s="59" t="s">
        <v>12</v>
      </c>
      <c r="C12" s="4" t="s">
        <v>8</v>
      </c>
      <c r="D12" s="4"/>
      <c r="E12" s="4"/>
      <c r="F12" s="2">
        <v>144</v>
      </c>
      <c r="G12" s="2">
        <v>12456</v>
      </c>
      <c r="H12" s="2">
        <v>13898</v>
      </c>
      <c r="I12" s="2"/>
      <c r="J12" s="2">
        <v>0</v>
      </c>
      <c r="K12" s="2">
        <v>516</v>
      </c>
      <c r="L12" s="2">
        <v>11988</v>
      </c>
      <c r="M12" s="2"/>
      <c r="N12" s="2">
        <v>0</v>
      </c>
      <c r="O12" s="2"/>
      <c r="P12" s="2">
        <v>0</v>
      </c>
      <c r="Q12" s="2"/>
      <c r="R12" s="2">
        <v>0</v>
      </c>
    </row>
    <row r="13" spans="1:18" ht="15.95" customHeight="1">
      <c r="A13" s="59"/>
      <c r="B13" s="59"/>
      <c r="C13" s="4" t="s">
        <v>9</v>
      </c>
      <c r="D13" s="4"/>
      <c r="E13" s="4"/>
      <c r="F13" s="2">
        <v>0</v>
      </c>
      <c r="G13" s="2">
        <v>1544</v>
      </c>
      <c r="H13" s="2">
        <v>3094</v>
      </c>
      <c r="I13" s="2"/>
      <c r="J13" s="2">
        <v>0</v>
      </c>
      <c r="K13" s="2">
        <v>0</v>
      </c>
      <c r="L13" s="2">
        <v>0</v>
      </c>
      <c r="M13" s="2"/>
      <c r="N13" s="2">
        <v>0</v>
      </c>
      <c r="O13" s="2"/>
      <c r="P13" s="2">
        <v>0</v>
      </c>
      <c r="Q13" s="2"/>
      <c r="R13" s="2">
        <v>0</v>
      </c>
    </row>
    <row r="14" spans="1:18" ht="15.95" customHeight="1">
      <c r="A14" s="59"/>
      <c r="B14" s="59"/>
      <c r="C14" s="4" t="s">
        <v>10</v>
      </c>
      <c r="D14" s="4">
        <f>E14+I14+M14+O14+Q14</f>
        <v>22501</v>
      </c>
      <c r="E14" s="4">
        <f>ROUND((F14*4+G14*6+H14*8)/12,0)</f>
        <v>18376</v>
      </c>
      <c r="F14" s="2">
        <f>SUM(F12:F13)</f>
        <v>144</v>
      </c>
      <c r="G14" s="2">
        <f t="shared" ref="G14" si="21">SUM(G12:G13)</f>
        <v>14000</v>
      </c>
      <c r="H14" s="2">
        <f t="shared" ref="H14" si="22">SUM(H12:H13)</f>
        <v>16992</v>
      </c>
      <c r="I14" s="4">
        <f t="shared" ref="I14" si="23">ROUND((J14*2+K14*3+L14*4)/12,0)</f>
        <v>4125</v>
      </c>
      <c r="J14" s="2">
        <f>SUM(J12:J13)</f>
        <v>0</v>
      </c>
      <c r="K14" s="2">
        <f t="shared" ref="K14" si="24">SUM(K12:K13)</f>
        <v>516</v>
      </c>
      <c r="L14" s="2">
        <f t="shared" ref="L14" si="25">SUM(L12:L13)</f>
        <v>11988</v>
      </c>
      <c r="M14" s="4">
        <f t="shared" ref="M14" si="26">ROUND(N14*6/12,0)</f>
        <v>0</v>
      </c>
      <c r="N14" s="2">
        <f t="shared" ref="N14" si="27">SUM(N12:N13)</f>
        <v>0</v>
      </c>
      <c r="O14" s="4">
        <f t="shared" ref="O14" si="28">ROUND(P14*2/12,0)</f>
        <v>0</v>
      </c>
      <c r="P14" s="2">
        <f t="shared" ref="P14" si="29">SUM(P12:P13)</f>
        <v>0</v>
      </c>
      <c r="Q14" s="4">
        <f t="shared" ref="Q14" si="30">ROUND(R14*2/12,0)</f>
        <v>0</v>
      </c>
      <c r="R14" s="2">
        <f t="shared" ref="R14" si="31">SUM(R12:R13)</f>
        <v>0</v>
      </c>
    </row>
    <row r="15" spans="1:18" ht="15.95" customHeight="1">
      <c r="A15" s="59">
        <v>3</v>
      </c>
      <c r="B15" s="59" t="s">
        <v>32</v>
      </c>
      <c r="C15" s="4" t="s">
        <v>8</v>
      </c>
      <c r="D15" s="4"/>
      <c r="E15" s="4"/>
      <c r="F15" s="7">
        <v>300</v>
      </c>
      <c r="G15" s="7">
        <v>3948</v>
      </c>
      <c r="H15" s="7">
        <v>22236</v>
      </c>
      <c r="I15" s="2"/>
      <c r="J15" s="7">
        <v>0</v>
      </c>
      <c r="K15" s="7">
        <v>0</v>
      </c>
      <c r="L15" s="7">
        <v>9818</v>
      </c>
      <c r="M15" s="2"/>
      <c r="N15" s="7">
        <v>0</v>
      </c>
      <c r="O15" s="2"/>
      <c r="P15" s="7">
        <v>0</v>
      </c>
      <c r="Q15" s="2"/>
      <c r="R15" s="7">
        <v>0</v>
      </c>
    </row>
    <row r="16" spans="1:18" ht="15.95" customHeight="1">
      <c r="A16" s="59"/>
      <c r="B16" s="59"/>
      <c r="C16" s="4" t="s">
        <v>9</v>
      </c>
      <c r="D16" s="4"/>
      <c r="E16" s="4"/>
      <c r="F16" s="7">
        <v>0</v>
      </c>
      <c r="G16" s="7">
        <v>32</v>
      </c>
      <c r="H16" s="7">
        <v>687</v>
      </c>
      <c r="I16" s="2"/>
      <c r="J16" s="7">
        <v>0</v>
      </c>
      <c r="K16" s="7">
        <v>0</v>
      </c>
      <c r="L16" s="7">
        <v>0</v>
      </c>
      <c r="M16" s="2"/>
      <c r="N16" s="7">
        <v>0</v>
      </c>
      <c r="O16" s="2"/>
      <c r="P16" s="7">
        <v>0</v>
      </c>
      <c r="Q16" s="2"/>
      <c r="R16" s="7">
        <v>0</v>
      </c>
    </row>
    <row r="17" spans="1:18" ht="15.95" customHeight="1">
      <c r="A17" s="59"/>
      <c r="B17" s="59"/>
      <c r="C17" s="4" t="s">
        <v>10</v>
      </c>
      <c r="D17" s="4">
        <f>E17+I17+M17+O17+Q17</f>
        <v>20645</v>
      </c>
      <c r="E17" s="4">
        <f>ROUND((F17*4+G17*6+H17*8)/12,0)</f>
        <v>17372</v>
      </c>
      <c r="F17" s="2">
        <f>SUM(F15:F16)</f>
        <v>300</v>
      </c>
      <c r="G17" s="2">
        <f t="shared" ref="G17" si="32">SUM(G15:G16)</f>
        <v>3980</v>
      </c>
      <c r="H17" s="2">
        <f t="shared" ref="H17" si="33">SUM(H15:H16)</f>
        <v>22923</v>
      </c>
      <c r="I17" s="4">
        <f t="shared" ref="I17" si="34">ROUND((J17*2+K17*3+L17*4)/12,0)</f>
        <v>3273</v>
      </c>
      <c r="J17" s="2">
        <f>SUM(J15:J16)</f>
        <v>0</v>
      </c>
      <c r="K17" s="2">
        <f t="shared" ref="K17" si="35">SUM(K15:K16)</f>
        <v>0</v>
      </c>
      <c r="L17" s="2">
        <f t="shared" ref="L17" si="36">SUM(L15:L16)</f>
        <v>9818</v>
      </c>
      <c r="M17" s="4">
        <f t="shared" ref="M17" si="37">ROUND(N17*6/12,0)</f>
        <v>0</v>
      </c>
      <c r="N17" s="2">
        <f t="shared" ref="N17" si="38">SUM(N15:N16)</f>
        <v>0</v>
      </c>
      <c r="O17" s="4">
        <f t="shared" ref="O17" si="39">ROUND(P17*2/12,0)</f>
        <v>0</v>
      </c>
      <c r="P17" s="2">
        <f t="shared" ref="P17" si="40">SUM(P15:P16)</f>
        <v>0</v>
      </c>
      <c r="Q17" s="4">
        <f t="shared" ref="Q17" si="41">ROUND(R17*2/12,0)</f>
        <v>0</v>
      </c>
      <c r="R17" s="2">
        <f t="shared" ref="R17" si="42">SUM(R15:R16)</f>
        <v>0</v>
      </c>
    </row>
    <row r="18" spans="1:18" ht="15.95" customHeight="1">
      <c r="A18" s="59">
        <v>4</v>
      </c>
      <c r="B18" s="59" t="s">
        <v>13</v>
      </c>
      <c r="C18" s="4" t="s">
        <v>8</v>
      </c>
      <c r="D18" s="4"/>
      <c r="E18" s="4"/>
      <c r="F18" s="2">
        <v>1884</v>
      </c>
      <c r="G18" s="2">
        <v>23036</v>
      </c>
      <c r="H18" s="2">
        <v>16548</v>
      </c>
      <c r="I18" s="2"/>
      <c r="J18" s="2">
        <v>0</v>
      </c>
      <c r="K18" s="2">
        <v>2268</v>
      </c>
      <c r="L18" s="2">
        <v>5604</v>
      </c>
      <c r="M18" s="2"/>
      <c r="N18" s="2">
        <v>0</v>
      </c>
      <c r="O18" s="2"/>
      <c r="P18" s="2">
        <v>0</v>
      </c>
      <c r="Q18" s="2"/>
      <c r="R18" s="2">
        <v>0</v>
      </c>
    </row>
    <row r="19" spans="1:18" ht="15.95" customHeight="1">
      <c r="A19" s="59"/>
      <c r="B19" s="59"/>
      <c r="C19" s="4" t="s">
        <v>9</v>
      </c>
      <c r="D19" s="4"/>
      <c r="E19" s="4"/>
      <c r="F19" s="2">
        <v>116</v>
      </c>
      <c r="G19" s="2">
        <v>1928</v>
      </c>
      <c r="H19" s="2">
        <v>5117</v>
      </c>
      <c r="I19" s="2"/>
      <c r="J19" s="2">
        <v>0</v>
      </c>
      <c r="K19" s="2">
        <v>0</v>
      </c>
      <c r="L19" s="2">
        <v>0</v>
      </c>
      <c r="M19" s="2"/>
      <c r="N19" s="2">
        <v>0</v>
      </c>
      <c r="O19" s="2"/>
      <c r="P19" s="2">
        <v>0</v>
      </c>
      <c r="Q19" s="2"/>
      <c r="R19" s="2">
        <v>0</v>
      </c>
    </row>
    <row r="20" spans="1:18" ht="15.95" customHeight="1">
      <c r="A20" s="59"/>
      <c r="B20" s="59"/>
      <c r="C20" s="4" t="s">
        <v>10</v>
      </c>
      <c r="D20" s="4">
        <f>E20+I20+M20+O20+Q20</f>
        <v>30027</v>
      </c>
      <c r="E20" s="4">
        <f>ROUND((F20*4+G20*6+H20*8)/12,0)</f>
        <v>27592</v>
      </c>
      <c r="F20" s="2">
        <f>SUM(F18:F19)</f>
        <v>2000</v>
      </c>
      <c r="G20" s="2">
        <f t="shared" ref="G20" si="43">SUM(G18:G19)</f>
        <v>24964</v>
      </c>
      <c r="H20" s="2">
        <f t="shared" ref="H20" si="44">SUM(H18:H19)</f>
        <v>21665</v>
      </c>
      <c r="I20" s="4">
        <f t="shared" ref="I20" si="45">ROUND((J20*2+K20*3+L20*4)/12,0)</f>
        <v>2435</v>
      </c>
      <c r="J20" s="2">
        <f>SUM(J18:J19)</f>
        <v>0</v>
      </c>
      <c r="K20" s="2">
        <f t="shared" ref="K20" si="46">SUM(K18:K19)</f>
        <v>2268</v>
      </c>
      <c r="L20" s="2">
        <f t="shared" ref="L20" si="47">SUM(L18:L19)</f>
        <v>5604</v>
      </c>
      <c r="M20" s="4">
        <f t="shared" ref="M20" si="48">ROUND(N20*6/12,0)</f>
        <v>0</v>
      </c>
      <c r="N20" s="2">
        <f t="shared" ref="N20" si="49">SUM(N18:N19)</f>
        <v>0</v>
      </c>
      <c r="O20" s="4">
        <f t="shared" ref="O20" si="50">ROUND(P20*2/12,0)</f>
        <v>0</v>
      </c>
      <c r="P20" s="2">
        <f t="shared" ref="P20" si="51">SUM(P18:P19)</f>
        <v>0</v>
      </c>
      <c r="Q20" s="4">
        <f t="shared" ref="Q20" si="52">ROUND(R20*2/12,0)</f>
        <v>0</v>
      </c>
      <c r="R20" s="2">
        <f t="shared" ref="R20" si="53">SUM(R18:R19)</f>
        <v>0</v>
      </c>
    </row>
    <row r="21" spans="1:18" ht="15.95" customHeight="1">
      <c r="A21" s="59">
        <v>5</v>
      </c>
      <c r="B21" s="59" t="s">
        <v>14</v>
      </c>
      <c r="C21" s="4" t="s">
        <v>8</v>
      </c>
      <c r="D21" s="4"/>
      <c r="E21" s="4"/>
      <c r="F21" s="2">
        <v>1392</v>
      </c>
      <c r="G21" s="2">
        <v>10440</v>
      </c>
      <c r="H21" s="2">
        <v>56388</v>
      </c>
      <c r="I21" s="2"/>
      <c r="J21" s="2">
        <v>0</v>
      </c>
      <c r="K21" s="2">
        <v>396</v>
      </c>
      <c r="L21" s="2">
        <v>8064</v>
      </c>
      <c r="M21" s="2"/>
      <c r="N21" s="2">
        <v>0</v>
      </c>
      <c r="O21" s="2"/>
      <c r="P21" s="2">
        <v>0</v>
      </c>
      <c r="Q21" s="2"/>
      <c r="R21" s="2">
        <v>0</v>
      </c>
    </row>
    <row r="22" spans="1:18" ht="15.95" customHeight="1">
      <c r="A22" s="59"/>
      <c r="B22" s="59"/>
      <c r="C22" s="4" t="s">
        <v>9</v>
      </c>
      <c r="D22" s="4"/>
      <c r="E22" s="4"/>
      <c r="F22" s="2">
        <v>120</v>
      </c>
      <c r="G22" s="2">
        <v>313</v>
      </c>
      <c r="H22" s="2">
        <v>5154</v>
      </c>
      <c r="I22" s="2"/>
      <c r="J22" s="2">
        <v>0</v>
      </c>
      <c r="K22" s="2">
        <v>0</v>
      </c>
      <c r="L22" s="2">
        <v>0</v>
      </c>
      <c r="M22" s="2"/>
      <c r="N22" s="2">
        <v>0</v>
      </c>
      <c r="O22" s="2"/>
      <c r="P22" s="2">
        <v>0</v>
      </c>
      <c r="Q22" s="2"/>
      <c r="R22" s="2">
        <v>0</v>
      </c>
    </row>
    <row r="23" spans="1:18" ht="15.95" customHeight="1">
      <c r="A23" s="59"/>
      <c r="B23" s="59"/>
      <c r="C23" s="4" t="s">
        <v>10</v>
      </c>
      <c r="D23" s="4">
        <f t="shared" ref="D23" si="54">E23+I23+M23+O23+Q23</f>
        <v>49696</v>
      </c>
      <c r="E23" s="4">
        <f>ROUND((F23*4+G23*6+H23*8)/12,0)</f>
        <v>46909</v>
      </c>
      <c r="F23" s="2">
        <f>SUM(F21:F22)</f>
        <v>1512</v>
      </c>
      <c r="G23" s="2">
        <f t="shared" ref="G23" si="55">SUM(G21:G22)</f>
        <v>10753</v>
      </c>
      <c r="H23" s="2">
        <f t="shared" ref="H23" si="56">SUM(H21:H22)</f>
        <v>61542</v>
      </c>
      <c r="I23" s="4">
        <f t="shared" ref="I23" si="57">ROUND((J23*2+K23*3+L23*4)/12,0)</f>
        <v>2787</v>
      </c>
      <c r="J23" s="2">
        <f>SUM(J21:J22)</f>
        <v>0</v>
      </c>
      <c r="K23" s="2">
        <f t="shared" ref="K23" si="58">SUM(K21:K22)</f>
        <v>396</v>
      </c>
      <c r="L23" s="2">
        <f t="shared" ref="L23" si="59">SUM(L21:L22)</f>
        <v>8064</v>
      </c>
      <c r="M23" s="4">
        <f t="shared" ref="M23" si="60">ROUND(N23*6/12,0)</f>
        <v>0</v>
      </c>
      <c r="N23" s="2">
        <f t="shared" ref="N23" si="61">SUM(N21:N22)</f>
        <v>0</v>
      </c>
      <c r="O23" s="4">
        <f t="shared" ref="O23" si="62">ROUND(P23*2/12,0)</f>
        <v>0</v>
      </c>
      <c r="P23" s="2">
        <f t="shared" ref="P23" si="63">SUM(P21:P22)</f>
        <v>0</v>
      </c>
      <c r="Q23" s="4">
        <f t="shared" ref="Q23" si="64">ROUND(R23*2/12,0)</f>
        <v>0</v>
      </c>
      <c r="R23" s="2">
        <f t="shared" ref="R23" si="65">SUM(R21:R22)</f>
        <v>0</v>
      </c>
    </row>
    <row r="24" spans="1:18" ht="15.95" customHeight="1">
      <c r="A24" s="59">
        <v>6</v>
      </c>
      <c r="B24" s="60" t="s">
        <v>15</v>
      </c>
      <c r="C24" s="4" t="s">
        <v>8</v>
      </c>
      <c r="D24" s="4"/>
      <c r="E24" s="4"/>
      <c r="F24" s="2">
        <v>11712</v>
      </c>
      <c r="G24" s="2">
        <v>75264</v>
      </c>
      <c r="H24" s="2">
        <v>84516</v>
      </c>
      <c r="I24" s="2"/>
      <c r="J24" s="2">
        <v>0</v>
      </c>
      <c r="K24" s="2">
        <v>5640</v>
      </c>
      <c r="L24" s="2">
        <v>70064</v>
      </c>
      <c r="M24" s="2"/>
      <c r="N24" s="2">
        <v>180</v>
      </c>
      <c r="O24" s="2"/>
      <c r="P24" s="2">
        <v>0</v>
      </c>
      <c r="Q24" s="2"/>
      <c r="R24" s="2">
        <v>0</v>
      </c>
    </row>
    <row r="25" spans="1:18" ht="15.95" customHeight="1">
      <c r="A25" s="59"/>
      <c r="B25" s="60"/>
      <c r="C25" s="4" t="s">
        <v>9</v>
      </c>
      <c r="D25" s="4"/>
      <c r="E25" s="4"/>
      <c r="F25" s="2">
        <v>265</v>
      </c>
      <c r="G25" s="2">
        <v>3055</v>
      </c>
      <c r="H25" s="2">
        <v>5461</v>
      </c>
      <c r="I25" s="2"/>
      <c r="J25" s="2">
        <v>0</v>
      </c>
      <c r="K25" s="2">
        <v>748</v>
      </c>
      <c r="L25" s="2">
        <v>406</v>
      </c>
      <c r="M25" s="2"/>
      <c r="N25" s="2">
        <v>0</v>
      </c>
      <c r="O25" s="2"/>
      <c r="P25" s="2">
        <v>0</v>
      </c>
      <c r="Q25" s="2"/>
      <c r="R25" s="2">
        <v>0</v>
      </c>
    </row>
    <row r="26" spans="1:18" ht="15.95" customHeight="1">
      <c r="A26" s="59"/>
      <c r="B26" s="60"/>
      <c r="C26" s="4" t="s">
        <v>10</v>
      </c>
      <c r="D26" s="4">
        <f t="shared" ref="D26" si="66">E26+I26+M26+O26+Q26</f>
        <v>128314</v>
      </c>
      <c r="E26" s="4">
        <f>ROUND((F26*4+G26*6+H26*8)/12,0)</f>
        <v>103137</v>
      </c>
      <c r="F26" s="2">
        <f>SUM(F24:F25)</f>
        <v>11977</v>
      </c>
      <c r="G26" s="2">
        <f t="shared" ref="G26" si="67">SUM(G24:G25)</f>
        <v>78319</v>
      </c>
      <c r="H26" s="2">
        <f t="shared" ref="H26" si="68">SUM(H24:H25)</f>
        <v>89977</v>
      </c>
      <c r="I26" s="4">
        <f t="shared" ref="I26" si="69">ROUND((J26*2+K26*3+L26*4)/12,0)</f>
        <v>25087</v>
      </c>
      <c r="J26" s="2">
        <f>SUM(J24:J25)</f>
        <v>0</v>
      </c>
      <c r="K26" s="2">
        <f t="shared" ref="K26" si="70">SUM(K24:K25)</f>
        <v>6388</v>
      </c>
      <c r="L26" s="2">
        <f t="shared" ref="L26" si="71">SUM(L24:L25)</f>
        <v>70470</v>
      </c>
      <c r="M26" s="4">
        <f t="shared" ref="M26" si="72">ROUND(N26*6/12,0)</f>
        <v>90</v>
      </c>
      <c r="N26" s="2">
        <f t="shared" ref="N26" si="73">SUM(N24:N25)</f>
        <v>180</v>
      </c>
      <c r="O26" s="4">
        <f t="shared" ref="O26" si="74">ROUND(P26*2/12,0)</f>
        <v>0</v>
      </c>
      <c r="P26" s="2">
        <f t="shared" ref="P26" si="75">SUM(P24:P25)</f>
        <v>0</v>
      </c>
      <c r="Q26" s="4">
        <f t="shared" ref="Q26" si="76">ROUND(R26*2/12,0)</f>
        <v>0</v>
      </c>
      <c r="R26" s="2">
        <f t="shared" ref="R26" si="77">SUM(R24:R25)</f>
        <v>0</v>
      </c>
    </row>
    <row r="27" spans="1:18" ht="15.95" customHeight="1">
      <c r="A27" s="59">
        <v>7</v>
      </c>
      <c r="B27" s="60" t="s">
        <v>16</v>
      </c>
      <c r="C27" s="4" t="s">
        <v>8</v>
      </c>
      <c r="D27" s="4"/>
      <c r="E27" s="4"/>
      <c r="F27" s="2">
        <v>6345</v>
      </c>
      <c r="G27" s="2">
        <v>35808</v>
      </c>
      <c r="H27" s="2">
        <v>47276</v>
      </c>
      <c r="I27" s="2"/>
      <c r="J27" s="2">
        <v>0</v>
      </c>
      <c r="K27" s="2">
        <v>18405</v>
      </c>
      <c r="L27" s="2">
        <v>35088</v>
      </c>
      <c r="M27" s="2"/>
      <c r="N27" s="2">
        <v>0</v>
      </c>
      <c r="O27" s="2"/>
      <c r="P27" s="2">
        <v>0</v>
      </c>
      <c r="Q27" s="2"/>
      <c r="R27" s="2">
        <v>0</v>
      </c>
    </row>
    <row r="28" spans="1:18" ht="15.95" customHeight="1">
      <c r="A28" s="59"/>
      <c r="B28" s="60"/>
      <c r="C28" s="4" t="s">
        <v>9</v>
      </c>
      <c r="D28" s="4"/>
      <c r="E28" s="4"/>
      <c r="F28" s="2">
        <v>2215</v>
      </c>
      <c r="G28" s="2">
        <v>4892</v>
      </c>
      <c r="H28" s="2">
        <v>2700</v>
      </c>
      <c r="I28" s="2"/>
      <c r="J28" s="2">
        <v>0</v>
      </c>
      <c r="K28" s="2">
        <v>1432</v>
      </c>
      <c r="L28" s="2">
        <v>1630</v>
      </c>
      <c r="M28" s="2"/>
      <c r="N28" s="2">
        <v>21</v>
      </c>
      <c r="O28" s="2"/>
      <c r="P28" s="2">
        <v>0</v>
      </c>
      <c r="Q28" s="2"/>
      <c r="R28" s="2">
        <v>0</v>
      </c>
    </row>
    <row r="29" spans="1:18" ht="15.95" customHeight="1">
      <c r="A29" s="59"/>
      <c r="B29" s="60"/>
      <c r="C29" s="4" t="s">
        <v>10</v>
      </c>
      <c r="D29" s="4">
        <f t="shared" ref="D29" si="78">E29+I29+M29+O29+Q29</f>
        <v>73731</v>
      </c>
      <c r="E29" s="4">
        <f>ROUND((F29*4+G29*6+H29*8)/12,0)</f>
        <v>56521</v>
      </c>
      <c r="F29" s="2">
        <f>SUM(F27:F28)</f>
        <v>8560</v>
      </c>
      <c r="G29" s="2">
        <f t="shared" ref="G29" si="79">SUM(G27:G28)</f>
        <v>40700</v>
      </c>
      <c r="H29" s="2">
        <f t="shared" ref="H29" si="80">SUM(H27:H28)</f>
        <v>49976</v>
      </c>
      <c r="I29" s="4">
        <f t="shared" ref="I29" si="81">ROUND((J29*2+K29*3+L29*4)/12,0)</f>
        <v>17199</v>
      </c>
      <c r="J29" s="2">
        <f>SUM(J27:J28)</f>
        <v>0</v>
      </c>
      <c r="K29" s="2">
        <f t="shared" ref="K29" si="82">SUM(K27:K28)</f>
        <v>19837</v>
      </c>
      <c r="L29" s="2">
        <f t="shared" ref="L29" si="83">SUM(L27:L28)</f>
        <v>36718</v>
      </c>
      <c r="M29" s="4">
        <f t="shared" ref="M29" si="84">ROUND(N29*6/12,0)</f>
        <v>11</v>
      </c>
      <c r="N29" s="2">
        <f t="shared" ref="N29" si="85">SUM(N27:N28)</f>
        <v>21</v>
      </c>
      <c r="O29" s="4">
        <f t="shared" ref="O29" si="86">ROUND(P29*2/12,0)</f>
        <v>0</v>
      </c>
      <c r="P29" s="2">
        <f t="shared" ref="P29" si="87">SUM(P27:P28)</f>
        <v>0</v>
      </c>
      <c r="Q29" s="4">
        <f t="shared" ref="Q29" si="88">ROUND(R29*2/12,0)</f>
        <v>0</v>
      </c>
      <c r="R29" s="2">
        <f t="shared" ref="R29" si="89">SUM(R27:R28)</f>
        <v>0</v>
      </c>
    </row>
    <row r="30" spans="1:18" ht="15.95" customHeight="1">
      <c r="A30" s="59">
        <v>8</v>
      </c>
      <c r="B30" s="59" t="s">
        <v>33</v>
      </c>
      <c r="C30" s="4" t="s">
        <v>8</v>
      </c>
      <c r="D30" s="4"/>
      <c r="E30" s="4"/>
      <c r="F30" s="2">
        <v>720</v>
      </c>
      <c r="G30" s="2">
        <v>4632</v>
      </c>
      <c r="H30" s="2">
        <v>21276</v>
      </c>
      <c r="I30" s="2"/>
      <c r="J30" s="2">
        <v>0</v>
      </c>
      <c r="K30" s="2">
        <v>2628</v>
      </c>
      <c r="L30" s="2">
        <v>5112</v>
      </c>
      <c r="M30" s="2"/>
      <c r="N30" s="2">
        <v>0</v>
      </c>
      <c r="O30" s="2"/>
      <c r="P30" s="2">
        <v>0</v>
      </c>
      <c r="Q30" s="2"/>
      <c r="R30" s="2">
        <v>0</v>
      </c>
    </row>
    <row r="31" spans="1:18" ht="15.95" customHeight="1">
      <c r="A31" s="59"/>
      <c r="B31" s="59"/>
      <c r="C31" s="4" t="s">
        <v>9</v>
      </c>
      <c r="D31" s="4"/>
      <c r="E31" s="4"/>
      <c r="F31" s="2">
        <v>226</v>
      </c>
      <c r="G31" s="2">
        <v>1322</v>
      </c>
      <c r="H31" s="2">
        <v>298</v>
      </c>
      <c r="I31" s="2"/>
      <c r="J31" s="2">
        <v>0</v>
      </c>
      <c r="K31" s="2">
        <v>126</v>
      </c>
      <c r="L31" s="2">
        <v>108</v>
      </c>
      <c r="M31" s="2"/>
      <c r="N31" s="2">
        <v>0</v>
      </c>
      <c r="O31" s="2"/>
      <c r="P31" s="2">
        <v>0</v>
      </c>
      <c r="Q31" s="2"/>
      <c r="R31" s="2">
        <v>0</v>
      </c>
    </row>
    <row r="32" spans="1:18" ht="15.95" customHeight="1">
      <c r="A32" s="59"/>
      <c r="B32" s="59"/>
      <c r="C32" s="4" t="s">
        <v>10</v>
      </c>
      <c r="D32" s="4">
        <f t="shared" ref="D32" si="90">E32+I32+M32+O32+Q32</f>
        <v>20104</v>
      </c>
      <c r="E32" s="4">
        <f>ROUND((F32*4+G32*6+H32*8)/12,0)</f>
        <v>17675</v>
      </c>
      <c r="F32" s="2">
        <f>SUM(F30:F31)</f>
        <v>946</v>
      </c>
      <c r="G32" s="2">
        <f t="shared" ref="G32" si="91">SUM(G30:G31)</f>
        <v>5954</v>
      </c>
      <c r="H32" s="2">
        <f t="shared" ref="H32" si="92">SUM(H30:H31)</f>
        <v>21574</v>
      </c>
      <c r="I32" s="4">
        <f t="shared" ref="I32" si="93">ROUND((J32*2+K32*3+L32*4)/12,0)</f>
        <v>2429</v>
      </c>
      <c r="J32" s="2">
        <f>SUM(J30:J31)</f>
        <v>0</v>
      </c>
      <c r="K32" s="2">
        <f t="shared" ref="K32" si="94">SUM(K30:K31)</f>
        <v>2754</v>
      </c>
      <c r="L32" s="2">
        <f t="shared" ref="L32" si="95">SUM(L30:L31)</f>
        <v>5220</v>
      </c>
      <c r="M32" s="4">
        <f t="shared" ref="M32" si="96">ROUND(N32*6/12,0)</f>
        <v>0</v>
      </c>
      <c r="N32" s="2">
        <f t="shared" ref="N32" si="97">SUM(N30:N31)</f>
        <v>0</v>
      </c>
      <c r="O32" s="4">
        <f t="shared" ref="O32" si="98">ROUND(P32*2/12,0)</f>
        <v>0</v>
      </c>
      <c r="P32" s="2">
        <f t="shared" ref="P32" si="99">SUM(P30:P31)</f>
        <v>0</v>
      </c>
      <c r="Q32" s="4">
        <f t="shared" ref="Q32" si="100">ROUND(R32*2/12,0)</f>
        <v>0</v>
      </c>
      <c r="R32" s="2">
        <f t="shared" ref="R32" si="101">SUM(R30:R31)</f>
        <v>0</v>
      </c>
    </row>
    <row r="33" spans="1:18" ht="15.95" customHeight="1">
      <c r="A33" s="59">
        <v>9</v>
      </c>
      <c r="B33" s="59" t="s">
        <v>17</v>
      </c>
      <c r="C33" s="4" t="s">
        <v>8</v>
      </c>
      <c r="D33" s="4"/>
      <c r="E33" s="4"/>
      <c r="F33" s="2">
        <v>5658</v>
      </c>
      <c r="G33" s="2">
        <v>43281</v>
      </c>
      <c r="H33" s="2">
        <v>48054</v>
      </c>
      <c r="I33" s="2"/>
      <c r="J33" s="2">
        <v>0</v>
      </c>
      <c r="K33" s="2">
        <v>5760</v>
      </c>
      <c r="L33" s="2">
        <v>33144</v>
      </c>
      <c r="M33" s="2"/>
      <c r="N33" s="2">
        <v>0</v>
      </c>
      <c r="O33" s="2"/>
      <c r="P33" s="2">
        <v>0</v>
      </c>
      <c r="Q33" s="2"/>
      <c r="R33" s="2">
        <v>0</v>
      </c>
    </row>
    <row r="34" spans="1:18" ht="15.95" customHeight="1">
      <c r="A34" s="59"/>
      <c r="B34" s="59"/>
      <c r="C34" s="4" t="s">
        <v>9</v>
      </c>
      <c r="D34" s="4"/>
      <c r="E34" s="4"/>
      <c r="F34" s="2">
        <v>3735</v>
      </c>
      <c r="G34" s="2">
        <v>6018</v>
      </c>
      <c r="H34" s="2">
        <v>6793</v>
      </c>
      <c r="I34" s="2"/>
      <c r="J34" s="2">
        <v>0</v>
      </c>
      <c r="K34" s="2">
        <v>14</v>
      </c>
      <c r="L34" s="2">
        <v>144</v>
      </c>
      <c r="M34" s="2"/>
      <c r="N34" s="2">
        <v>0</v>
      </c>
      <c r="O34" s="2"/>
      <c r="P34" s="2">
        <v>0</v>
      </c>
      <c r="Q34" s="2"/>
      <c r="R34" s="2">
        <v>0</v>
      </c>
    </row>
    <row r="35" spans="1:18" ht="15.95" customHeight="1">
      <c r="A35" s="59"/>
      <c r="B35" s="59"/>
      <c r="C35" s="4" t="s">
        <v>10</v>
      </c>
      <c r="D35" s="4">
        <f t="shared" ref="D35" si="102">E35+I35+M35+O35+Q35</f>
        <v>76885</v>
      </c>
      <c r="E35" s="4">
        <f>ROUND((F35*4+G35*6+H35*8)/12,0)</f>
        <v>64345</v>
      </c>
      <c r="F35" s="2">
        <f>SUM(F33:F34)</f>
        <v>9393</v>
      </c>
      <c r="G35" s="2">
        <f t="shared" ref="G35" si="103">SUM(G33:G34)</f>
        <v>49299</v>
      </c>
      <c r="H35" s="2">
        <f t="shared" ref="H35" si="104">SUM(H33:H34)</f>
        <v>54847</v>
      </c>
      <c r="I35" s="4">
        <f t="shared" ref="I35" si="105">ROUND((J35*2+K35*3+L35*4)/12,0)</f>
        <v>12540</v>
      </c>
      <c r="J35" s="2">
        <f>SUM(J33:J34)</f>
        <v>0</v>
      </c>
      <c r="K35" s="2">
        <f t="shared" ref="K35" si="106">SUM(K33:K34)</f>
        <v>5774</v>
      </c>
      <c r="L35" s="2">
        <f t="shared" ref="L35" si="107">SUM(L33:L34)</f>
        <v>33288</v>
      </c>
      <c r="M35" s="4">
        <f t="shared" ref="M35" si="108">ROUND(N35*6/12,0)</f>
        <v>0</v>
      </c>
      <c r="N35" s="2">
        <f t="shared" ref="N35" si="109">SUM(N33:N34)</f>
        <v>0</v>
      </c>
      <c r="O35" s="4">
        <f t="shared" ref="O35" si="110">ROUND(P35*2/12,0)</f>
        <v>0</v>
      </c>
      <c r="P35" s="2">
        <f t="shared" ref="P35" si="111">SUM(P33:P34)</f>
        <v>0</v>
      </c>
      <c r="Q35" s="4">
        <f t="shared" ref="Q35" si="112">ROUND(R35*2/12,0)</f>
        <v>0</v>
      </c>
      <c r="R35" s="2">
        <f t="shared" ref="R35" si="113">SUM(R33:R34)</f>
        <v>0</v>
      </c>
    </row>
    <row r="36" spans="1:18" ht="15.95" customHeight="1">
      <c r="A36" s="59">
        <v>10</v>
      </c>
      <c r="B36" s="60" t="s">
        <v>18</v>
      </c>
      <c r="C36" s="4" t="s">
        <v>8</v>
      </c>
      <c r="D36" s="4"/>
      <c r="E36" s="4"/>
      <c r="F36" s="2">
        <v>10548</v>
      </c>
      <c r="G36" s="2">
        <v>56532</v>
      </c>
      <c r="H36" s="2">
        <v>35532</v>
      </c>
      <c r="I36" s="2"/>
      <c r="J36" s="2">
        <v>0</v>
      </c>
      <c r="K36" s="2">
        <v>2040</v>
      </c>
      <c r="L36" s="2">
        <v>12000</v>
      </c>
      <c r="M36" s="2"/>
      <c r="N36" s="2">
        <v>0</v>
      </c>
      <c r="O36" s="2"/>
      <c r="P36" s="2">
        <v>0</v>
      </c>
      <c r="Q36" s="2"/>
      <c r="R36" s="2">
        <v>0</v>
      </c>
    </row>
    <row r="37" spans="1:18" ht="15.95" customHeight="1">
      <c r="A37" s="59"/>
      <c r="B37" s="60"/>
      <c r="C37" s="4" t="s">
        <v>9</v>
      </c>
      <c r="D37" s="4"/>
      <c r="E37" s="4"/>
      <c r="F37" s="2">
        <v>661</v>
      </c>
      <c r="G37" s="2">
        <v>2619</v>
      </c>
      <c r="H37" s="2">
        <v>1845</v>
      </c>
      <c r="I37" s="2"/>
      <c r="J37" s="2">
        <v>0</v>
      </c>
      <c r="K37" s="2">
        <v>0</v>
      </c>
      <c r="L37" s="2">
        <v>0</v>
      </c>
      <c r="M37" s="2"/>
      <c r="N37" s="2">
        <v>0</v>
      </c>
      <c r="O37" s="2"/>
      <c r="P37" s="2">
        <v>0</v>
      </c>
      <c r="Q37" s="2"/>
      <c r="R37" s="2">
        <v>0</v>
      </c>
    </row>
    <row r="38" spans="1:18" ht="15.95" customHeight="1">
      <c r="A38" s="59"/>
      <c r="B38" s="60"/>
      <c r="C38" s="4" t="s">
        <v>10</v>
      </c>
      <c r="D38" s="4">
        <f t="shared" ref="D38" si="114">E38+I38+M38+O38+Q38</f>
        <v>62740</v>
      </c>
      <c r="E38" s="4">
        <f>ROUND((F38*4+G38*6+H38*8)/12,0)</f>
        <v>58230</v>
      </c>
      <c r="F38" s="2">
        <f>SUM(F36:F37)</f>
        <v>11209</v>
      </c>
      <c r="G38" s="2">
        <f t="shared" ref="G38" si="115">SUM(G36:G37)</f>
        <v>59151</v>
      </c>
      <c r="H38" s="2">
        <f t="shared" ref="H38" si="116">SUM(H36:H37)</f>
        <v>37377</v>
      </c>
      <c r="I38" s="4">
        <f t="shared" ref="I38" si="117">ROUND((J38*2+K38*3+L38*4)/12,0)</f>
        <v>4510</v>
      </c>
      <c r="J38" s="2">
        <f>SUM(J36:J37)</f>
        <v>0</v>
      </c>
      <c r="K38" s="2">
        <f t="shared" ref="K38" si="118">SUM(K36:K37)</f>
        <v>2040</v>
      </c>
      <c r="L38" s="2">
        <f t="shared" ref="L38" si="119">SUM(L36:L37)</f>
        <v>12000</v>
      </c>
      <c r="M38" s="4">
        <f t="shared" ref="M38" si="120">ROUND(N38*6/12,0)</f>
        <v>0</v>
      </c>
      <c r="N38" s="2">
        <f t="shared" ref="N38" si="121">SUM(N36:N37)</f>
        <v>0</v>
      </c>
      <c r="O38" s="4">
        <f t="shared" ref="O38" si="122">ROUND(P38*2/12,0)</f>
        <v>0</v>
      </c>
      <c r="P38" s="2">
        <f t="shared" ref="P38" si="123">SUM(P36:P37)</f>
        <v>0</v>
      </c>
      <c r="Q38" s="4">
        <f t="shared" ref="Q38" si="124">ROUND(R38*2/12,0)</f>
        <v>0</v>
      </c>
      <c r="R38" s="2">
        <f t="shared" ref="R38" si="125">SUM(R36:R37)</f>
        <v>0</v>
      </c>
    </row>
    <row r="39" spans="1:18" ht="15.95" customHeight="1">
      <c r="A39" s="59">
        <v>11</v>
      </c>
      <c r="B39" s="59" t="s">
        <v>19</v>
      </c>
      <c r="C39" s="4" t="s">
        <v>8</v>
      </c>
      <c r="D39" s="4"/>
      <c r="E39" s="4"/>
      <c r="F39" s="2">
        <v>2736</v>
      </c>
      <c r="G39" s="2">
        <v>51180</v>
      </c>
      <c r="H39" s="2">
        <v>18875</v>
      </c>
      <c r="I39" s="2"/>
      <c r="J39" s="2">
        <v>0</v>
      </c>
      <c r="K39" s="2">
        <v>24</v>
      </c>
      <c r="L39" s="2">
        <v>12576</v>
      </c>
      <c r="M39" s="2"/>
      <c r="N39" s="2">
        <v>0</v>
      </c>
      <c r="O39" s="2"/>
      <c r="P39" s="2">
        <v>0</v>
      </c>
      <c r="Q39" s="2"/>
      <c r="R39" s="2">
        <v>0</v>
      </c>
    </row>
    <row r="40" spans="1:18" ht="15.95" customHeight="1">
      <c r="A40" s="59"/>
      <c r="B40" s="59"/>
      <c r="C40" s="4" t="s">
        <v>9</v>
      </c>
      <c r="D40" s="4"/>
      <c r="E40" s="4"/>
      <c r="F40" s="2">
        <v>302</v>
      </c>
      <c r="G40" s="2">
        <v>3478</v>
      </c>
      <c r="H40" s="2">
        <v>1569</v>
      </c>
      <c r="I40" s="2"/>
      <c r="J40" s="2">
        <v>0</v>
      </c>
      <c r="K40" s="2">
        <v>0</v>
      </c>
      <c r="L40" s="2">
        <v>424</v>
      </c>
      <c r="M40" s="2"/>
      <c r="N40" s="2">
        <v>0</v>
      </c>
      <c r="O40" s="2"/>
      <c r="P40" s="2">
        <v>0</v>
      </c>
      <c r="Q40" s="2"/>
      <c r="R40" s="2">
        <v>0</v>
      </c>
    </row>
    <row r="41" spans="1:18" ht="15.95" customHeight="1">
      <c r="A41" s="59"/>
      <c r="B41" s="59"/>
      <c r="C41" s="4" t="s">
        <v>10</v>
      </c>
      <c r="D41" s="4">
        <f t="shared" ref="D41" si="126">E41+I41+M41+O41+Q41</f>
        <v>46310</v>
      </c>
      <c r="E41" s="4">
        <f>ROUND((F41*4+G41*6+H41*8)/12,0)</f>
        <v>41971</v>
      </c>
      <c r="F41" s="2">
        <f>SUM(F39:F40)</f>
        <v>3038</v>
      </c>
      <c r="G41" s="2">
        <f t="shared" ref="G41" si="127">SUM(G39:G40)</f>
        <v>54658</v>
      </c>
      <c r="H41" s="2">
        <f t="shared" ref="H41" si="128">SUM(H39:H40)</f>
        <v>20444</v>
      </c>
      <c r="I41" s="4">
        <f t="shared" ref="I41" si="129">ROUND((J41*2+K41*3+L41*4)/12,0)</f>
        <v>4339</v>
      </c>
      <c r="J41" s="2">
        <f>SUM(J39:J40)</f>
        <v>0</v>
      </c>
      <c r="K41" s="2">
        <f t="shared" ref="K41" si="130">SUM(K39:K40)</f>
        <v>24</v>
      </c>
      <c r="L41" s="2">
        <f t="shared" ref="L41" si="131">SUM(L39:L40)</f>
        <v>13000</v>
      </c>
      <c r="M41" s="4">
        <f t="shared" ref="M41" si="132">ROUND(N41*6/12,0)</f>
        <v>0</v>
      </c>
      <c r="N41" s="2">
        <f t="shared" ref="N41" si="133">SUM(N39:N40)</f>
        <v>0</v>
      </c>
      <c r="O41" s="4">
        <f t="shared" ref="O41" si="134">ROUND(P41*2/12,0)</f>
        <v>0</v>
      </c>
      <c r="P41" s="2">
        <f t="shared" ref="P41" si="135">SUM(P39:P40)</f>
        <v>0</v>
      </c>
      <c r="Q41" s="4">
        <f t="shared" ref="Q41" si="136">ROUND(R41*2/12,0)</f>
        <v>0</v>
      </c>
      <c r="R41" s="2">
        <f t="shared" ref="R41" si="137">SUM(R39:R40)</f>
        <v>0</v>
      </c>
    </row>
    <row r="42" spans="1:18" s="6" customFormat="1" ht="15.95" customHeight="1">
      <c r="A42" s="59">
        <v>12</v>
      </c>
      <c r="B42" s="61" t="s">
        <v>20</v>
      </c>
      <c r="C42" s="5" t="s">
        <v>8</v>
      </c>
      <c r="D42" s="4"/>
      <c r="E42" s="5"/>
      <c r="F42" s="8">
        <v>76132</v>
      </c>
      <c r="G42" s="8">
        <v>185257</v>
      </c>
      <c r="H42" s="8">
        <v>60996</v>
      </c>
      <c r="I42" s="2"/>
      <c r="J42" s="8">
        <v>0</v>
      </c>
      <c r="K42" s="8">
        <v>1320</v>
      </c>
      <c r="L42" s="8">
        <v>74992</v>
      </c>
      <c r="M42" s="2"/>
      <c r="N42" s="8">
        <v>0</v>
      </c>
      <c r="O42" s="2"/>
      <c r="P42" s="8">
        <v>0</v>
      </c>
      <c r="Q42" s="2"/>
      <c r="R42" s="8">
        <v>0</v>
      </c>
    </row>
    <row r="43" spans="1:18" s="6" customFormat="1" ht="15.95" customHeight="1">
      <c r="A43" s="59"/>
      <c r="B43" s="61"/>
      <c r="C43" s="5" t="s">
        <v>9</v>
      </c>
      <c r="D43" s="4"/>
      <c r="E43" s="5"/>
      <c r="F43" s="8">
        <v>455</v>
      </c>
      <c r="G43" s="8">
        <v>4705</v>
      </c>
      <c r="H43" s="8">
        <v>4717</v>
      </c>
      <c r="I43" s="2"/>
      <c r="J43" s="8">
        <v>0</v>
      </c>
      <c r="K43" s="8">
        <v>268</v>
      </c>
      <c r="L43" s="8">
        <v>999</v>
      </c>
      <c r="M43" s="2"/>
      <c r="N43" s="8">
        <v>330</v>
      </c>
      <c r="O43" s="2"/>
      <c r="P43" s="8">
        <v>0</v>
      </c>
      <c r="Q43" s="2"/>
      <c r="R43" s="8">
        <v>0</v>
      </c>
    </row>
    <row r="44" spans="1:18" s="6" customFormat="1" ht="15.95" customHeight="1">
      <c r="A44" s="59"/>
      <c r="B44" s="61"/>
      <c r="C44" s="5" t="s">
        <v>10</v>
      </c>
      <c r="D44" s="4">
        <f t="shared" ref="D44" si="138">E44+I44+M44+O44+Q44</f>
        <v>190211</v>
      </c>
      <c r="E44" s="4">
        <f>ROUND((F44*4+G44*6+H44*8)/12,0)</f>
        <v>164319</v>
      </c>
      <c r="F44" s="2">
        <f>SUM(F42:F43)</f>
        <v>76587</v>
      </c>
      <c r="G44" s="2">
        <f t="shared" ref="G44" si="139">SUM(G42:G43)</f>
        <v>189962</v>
      </c>
      <c r="H44" s="2">
        <f t="shared" ref="H44" si="140">SUM(H42:H43)</f>
        <v>65713</v>
      </c>
      <c r="I44" s="4">
        <f t="shared" ref="I44" si="141">ROUND((J44*2+K44*3+L44*4)/12,0)</f>
        <v>25727</v>
      </c>
      <c r="J44" s="2">
        <f>SUM(J42:J43)</f>
        <v>0</v>
      </c>
      <c r="K44" s="2">
        <f t="shared" ref="K44" si="142">SUM(K42:K43)</f>
        <v>1588</v>
      </c>
      <c r="L44" s="2">
        <f t="shared" ref="L44" si="143">SUM(L42:L43)</f>
        <v>75991</v>
      </c>
      <c r="M44" s="4">
        <f t="shared" ref="M44" si="144">ROUND(N44*6/12,0)</f>
        <v>165</v>
      </c>
      <c r="N44" s="2">
        <f t="shared" ref="N44" si="145">SUM(N42:N43)</f>
        <v>330</v>
      </c>
      <c r="O44" s="4">
        <f t="shared" ref="O44" si="146">ROUND(P44*2/12,0)</f>
        <v>0</v>
      </c>
      <c r="P44" s="2">
        <f t="shared" ref="P44" si="147">SUM(P42:P43)</f>
        <v>0</v>
      </c>
      <c r="Q44" s="4">
        <f t="shared" ref="Q44" si="148">ROUND(R44*2/12,0)</f>
        <v>0</v>
      </c>
      <c r="R44" s="2">
        <f t="shared" ref="R44" si="149">SUM(R42:R43)</f>
        <v>0</v>
      </c>
    </row>
    <row r="45" spans="1:18" ht="15.95" customHeight="1">
      <c r="A45" s="59">
        <v>13</v>
      </c>
      <c r="B45" s="59" t="s">
        <v>21</v>
      </c>
      <c r="C45" s="4" t="s">
        <v>8</v>
      </c>
      <c r="D45" s="4"/>
      <c r="E45" s="4"/>
      <c r="F45" s="2">
        <v>45984</v>
      </c>
      <c r="G45" s="2">
        <v>118752</v>
      </c>
      <c r="H45" s="2">
        <v>88452</v>
      </c>
      <c r="I45" s="2"/>
      <c r="J45" s="2">
        <v>0</v>
      </c>
      <c r="K45" s="2">
        <v>1272</v>
      </c>
      <c r="L45" s="2">
        <v>25015</v>
      </c>
      <c r="M45" s="2"/>
      <c r="N45" s="2">
        <v>264</v>
      </c>
      <c r="O45" s="2"/>
      <c r="P45" s="2">
        <v>0</v>
      </c>
      <c r="Q45" s="2"/>
      <c r="R45" s="2">
        <v>0</v>
      </c>
    </row>
    <row r="46" spans="1:18" ht="15.95" customHeight="1">
      <c r="A46" s="59"/>
      <c r="B46" s="59"/>
      <c r="C46" s="4" t="s">
        <v>9</v>
      </c>
      <c r="D46" s="4"/>
      <c r="E46" s="4"/>
      <c r="F46" s="2">
        <v>792</v>
      </c>
      <c r="G46" s="2">
        <v>10285</v>
      </c>
      <c r="H46" s="2">
        <v>6946</v>
      </c>
      <c r="I46" s="2"/>
      <c r="J46" s="2">
        <v>0</v>
      </c>
      <c r="K46" s="2">
        <v>0</v>
      </c>
      <c r="L46" s="2">
        <v>0</v>
      </c>
      <c r="M46" s="2"/>
      <c r="N46" s="2">
        <v>576</v>
      </c>
      <c r="O46" s="2"/>
      <c r="P46" s="2">
        <v>0</v>
      </c>
      <c r="Q46" s="2"/>
      <c r="R46" s="2">
        <v>0</v>
      </c>
    </row>
    <row r="47" spans="1:18" ht="15.95" customHeight="1">
      <c r="A47" s="59"/>
      <c r="B47" s="59"/>
      <c r="C47" s="4" t="s">
        <v>10</v>
      </c>
      <c r="D47" s="4">
        <f t="shared" ref="D47" si="150">E47+I47+M47+O47+Q47</f>
        <v>152785</v>
      </c>
      <c r="E47" s="4">
        <f>ROUND((F47*4+G47*6+H47*8)/12,0)</f>
        <v>143709</v>
      </c>
      <c r="F47" s="2">
        <f>SUM(F45:F46)</f>
        <v>46776</v>
      </c>
      <c r="G47" s="2">
        <f t="shared" ref="G47" si="151">SUM(G45:G46)</f>
        <v>129037</v>
      </c>
      <c r="H47" s="2">
        <f t="shared" ref="H47" si="152">SUM(H45:H46)</f>
        <v>95398</v>
      </c>
      <c r="I47" s="4">
        <f t="shared" ref="I47" si="153">ROUND((J47*2+K47*3+L47*4)/12,0)</f>
        <v>8656</v>
      </c>
      <c r="J47" s="2">
        <f>SUM(J45:J46)</f>
        <v>0</v>
      </c>
      <c r="K47" s="2">
        <f t="shared" ref="K47" si="154">SUM(K45:K46)</f>
        <v>1272</v>
      </c>
      <c r="L47" s="2">
        <f t="shared" ref="L47" si="155">SUM(L45:L46)</f>
        <v>25015</v>
      </c>
      <c r="M47" s="4">
        <f t="shared" ref="M47" si="156">ROUND(N47*6/12,0)</f>
        <v>420</v>
      </c>
      <c r="N47" s="2">
        <f t="shared" ref="N47" si="157">SUM(N45:N46)</f>
        <v>840</v>
      </c>
      <c r="O47" s="4">
        <f t="shared" ref="O47" si="158">ROUND(P47*2/12,0)</f>
        <v>0</v>
      </c>
      <c r="P47" s="2">
        <f t="shared" ref="P47" si="159">SUM(P45:P46)</f>
        <v>0</v>
      </c>
      <c r="Q47" s="4">
        <f t="shared" ref="Q47" si="160">ROUND(R47*2/12,0)</f>
        <v>0</v>
      </c>
      <c r="R47" s="2">
        <f t="shared" ref="R47" si="161">SUM(R45:R46)</f>
        <v>0</v>
      </c>
    </row>
    <row r="48" spans="1:18" ht="15.95" customHeight="1">
      <c r="A48" s="59">
        <v>14</v>
      </c>
      <c r="B48" s="59" t="s">
        <v>22</v>
      </c>
      <c r="C48" s="4" t="s">
        <v>8</v>
      </c>
      <c r="D48" s="4"/>
      <c r="E48" s="4"/>
      <c r="F48" s="2">
        <v>6852</v>
      </c>
      <c r="G48" s="2">
        <v>71059</v>
      </c>
      <c r="H48" s="2">
        <v>124296</v>
      </c>
      <c r="I48" s="2"/>
      <c r="J48" s="2">
        <v>0</v>
      </c>
      <c r="K48" s="2">
        <v>1392</v>
      </c>
      <c r="L48" s="2">
        <v>44683</v>
      </c>
      <c r="M48" s="2"/>
      <c r="N48" s="2">
        <v>0</v>
      </c>
      <c r="O48" s="2"/>
      <c r="P48" s="2">
        <v>0</v>
      </c>
      <c r="Q48" s="2"/>
      <c r="R48" s="2">
        <v>0</v>
      </c>
    </row>
    <row r="49" spans="1:18" ht="15.95" customHeight="1">
      <c r="A49" s="59"/>
      <c r="B49" s="59"/>
      <c r="C49" s="4" t="s">
        <v>9</v>
      </c>
      <c r="D49" s="4"/>
      <c r="E49" s="4"/>
      <c r="F49" s="2">
        <v>230</v>
      </c>
      <c r="G49" s="2">
        <v>8696</v>
      </c>
      <c r="H49" s="2">
        <v>12981</v>
      </c>
      <c r="I49" s="2"/>
      <c r="J49" s="2">
        <v>0</v>
      </c>
      <c r="K49" s="2">
        <v>0</v>
      </c>
      <c r="L49" s="2">
        <v>0</v>
      </c>
      <c r="M49" s="2"/>
      <c r="N49" s="2">
        <v>0</v>
      </c>
      <c r="O49" s="2"/>
      <c r="P49" s="2">
        <v>0</v>
      </c>
      <c r="Q49" s="2"/>
      <c r="R49" s="2">
        <v>0</v>
      </c>
    </row>
    <row r="50" spans="1:18" ht="15.95" customHeight="1">
      <c r="A50" s="59"/>
      <c r="B50" s="59"/>
      <c r="C50" s="4" t="s">
        <v>10</v>
      </c>
      <c r="D50" s="4">
        <f t="shared" ref="D50" si="162">E50+I50+M50+O50+Q50</f>
        <v>148998</v>
      </c>
      <c r="E50" s="4">
        <f>ROUND((F50*4+G50*6+H50*8)/12,0)</f>
        <v>133756</v>
      </c>
      <c r="F50" s="2">
        <f>SUM(F48:F49)</f>
        <v>7082</v>
      </c>
      <c r="G50" s="2">
        <f t="shared" ref="G50" si="163">SUM(G48:G49)</f>
        <v>79755</v>
      </c>
      <c r="H50" s="2">
        <f t="shared" ref="H50" si="164">SUM(H48:H49)</f>
        <v>137277</v>
      </c>
      <c r="I50" s="4">
        <f t="shared" ref="I50" si="165">ROUND((J50*2+K50*3+L50*4)/12,0)</f>
        <v>15242</v>
      </c>
      <c r="J50" s="2">
        <f>SUM(J48:J49)</f>
        <v>0</v>
      </c>
      <c r="K50" s="2">
        <f t="shared" ref="K50" si="166">SUM(K48:K49)</f>
        <v>1392</v>
      </c>
      <c r="L50" s="2">
        <f t="shared" ref="L50" si="167">SUM(L48:L49)</f>
        <v>44683</v>
      </c>
      <c r="M50" s="4">
        <f t="shared" ref="M50" si="168">ROUND(N50*6/12,0)</f>
        <v>0</v>
      </c>
      <c r="N50" s="2">
        <f t="shared" ref="N50" si="169">SUM(N48:N49)</f>
        <v>0</v>
      </c>
      <c r="O50" s="4">
        <f t="shared" ref="O50" si="170">ROUND(P50*2/12,0)</f>
        <v>0</v>
      </c>
      <c r="P50" s="2">
        <f t="shared" ref="P50" si="171">SUM(P48:P49)</f>
        <v>0</v>
      </c>
      <c r="Q50" s="4">
        <f t="shared" ref="Q50" si="172">ROUND(R50*2/12,0)</f>
        <v>0</v>
      </c>
      <c r="R50" s="2">
        <f t="shared" ref="R50" si="173">SUM(R48:R49)</f>
        <v>0</v>
      </c>
    </row>
    <row r="51" spans="1:18" ht="15.95" customHeight="1">
      <c r="A51" s="59">
        <v>15</v>
      </c>
      <c r="B51" s="60" t="s">
        <v>23</v>
      </c>
      <c r="C51" s="4" t="s">
        <v>8</v>
      </c>
      <c r="D51" s="4"/>
      <c r="E51" s="4"/>
      <c r="F51" s="2">
        <v>19214</v>
      </c>
      <c r="G51" s="2">
        <v>170144</v>
      </c>
      <c r="H51" s="2">
        <v>158929</v>
      </c>
      <c r="I51" s="2"/>
      <c r="J51" s="2">
        <v>0</v>
      </c>
      <c r="K51" s="2">
        <v>3096</v>
      </c>
      <c r="L51" s="2">
        <v>33027</v>
      </c>
      <c r="M51" s="2"/>
      <c r="N51" s="2">
        <v>900</v>
      </c>
      <c r="O51" s="2"/>
      <c r="P51" s="2">
        <v>0</v>
      </c>
      <c r="Q51" s="2"/>
      <c r="R51" s="2">
        <v>0</v>
      </c>
    </row>
    <row r="52" spans="1:18" ht="15.95" customHeight="1">
      <c r="A52" s="59"/>
      <c r="B52" s="60"/>
      <c r="C52" s="4" t="s">
        <v>9</v>
      </c>
      <c r="D52" s="4"/>
      <c r="E52" s="4"/>
      <c r="F52" s="2">
        <v>1118</v>
      </c>
      <c r="G52" s="2">
        <v>11860</v>
      </c>
      <c r="H52" s="2">
        <v>1963</v>
      </c>
      <c r="I52" s="2"/>
      <c r="J52" s="2">
        <v>0</v>
      </c>
      <c r="K52" s="2">
        <v>0</v>
      </c>
      <c r="L52" s="2">
        <v>0</v>
      </c>
      <c r="M52" s="2"/>
      <c r="N52" s="2">
        <v>33</v>
      </c>
      <c r="O52" s="2"/>
      <c r="P52" s="2">
        <v>0</v>
      </c>
      <c r="Q52" s="2"/>
      <c r="R52" s="2">
        <v>0</v>
      </c>
    </row>
    <row r="53" spans="1:18" ht="15.95" customHeight="1">
      <c r="A53" s="59"/>
      <c r="B53" s="60"/>
      <c r="C53" s="4" t="s">
        <v>10</v>
      </c>
      <c r="D53" s="4">
        <f t="shared" ref="D53" si="174">E53+I53+M53+O53+Q53</f>
        <v>217291</v>
      </c>
      <c r="E53" s="4">
        <f>ROUND((F53*4+G53*6+H53*8)/12,0)</f>
        <v>205041</v>
      </c>
      <c r="F53" s="2">
        <f>SUM(F51:F52)</f>
        <v>20332</v>
      </c>
      <c r="G53" s="2">
        <f t="shared" ref="G53" si="175">SUM(G51:G52)</f>
        <v>182004</v>
      </c>
      <c r="H53" s="2">
        <f t="shared" ref="H53" si="176">SUM(H51:H52)</f>
        <v>160892</v>
      </c>
      <c r="I53" s="4">
        <f t="shared" ref="I53" si="177">ROUND((J53*2+K53*3+L53*4)/12,0)</f>
        <v>11783</v>
      </c>
      <c r="J53" s="2">
        <f>SUM(J51:J52)</f>
        <v>0</v>
      </c>
      <c r="K53" s="2">
        <f t="shared" ref="K53" si="178">SUM(K51:K52)</f>
        <v>3096</v>
      </c>
      <c r="L53" s="2">
        <f t="shared" ref="L53" si="179">SUM(L51:L52)</f>
        <v>33027</v>
      </c>
      <c r="M53" s="4">
        <f t="shared" ref="M53" si="180">ROUND(N53*6/12,0)</f>
        <v>467</v>
      </c>
      <c r="N53" s="2">
        <f t="shared" ref="N53" si="181">SUM(N51:N52)</f>
        <v>933</v>
      </c>
      <c r="O53" s="4">
        <f t="shared" ref="O53" si="182">ROUND(P53*2/12,0)</f>
        <v>0</v>
      </c>
      <c r="P53" s="2">
        <f t="shared" ref="P53" si="183">SUM(P51:P52)</f>
        <v>0</v>
      </c>
      <c r="Q53" s="4">
        <f t="shared" ref="Q53" si="184">ROUND(R53*2/12,0)</f>
        <v>0</v>
      </c>
      <c r="R53" s="2">
        <f t="shared" ref="R53" si="185">SUM(R51:R52)</f>
        <v>0</v>
      </c>
    </row>
    <row r="54" spans="1:18" ht="15.95" customHeight="1">
      <c r="A54" s="59">
        <v>16</v>
      </c>
      <c r="B54" s="59" t="s">
        <v>34</v>
      </c>
      <c r="C54" s="4" t="s">
        <v>8</v>
      </c>
      <c r="D54" s="4"/>
      <c r="E54" s="4"/>
      <c r="F54" s="2">
        <v>10819</v>
      </c>
      <c r="G54" s="2">
        <v>26677</v>
      </c>
      <c r="H54" s="2">
        <v>138489</v>
      </c>
      <c r="I54" s="2"/>
      <c r="J54" s="2">
        <v>0</v>
      </c>
      <c r="K54" s="2">
        <v>0</v>
      </c>
      <c r="L54" s="2">
        <v>147</v>
      </c>
      <c r="M54" s="2"/>
      <c r="N54" s="2">
        <v>0</v>
      </c>
      <c r="O54" s="2"/>
      <c r="P54" s="2">
        <v>0</v>
      </c>
      <c r="Q54" s="2"/>
      <c r="R54" s="2">
        <v>0</v>
      </c>
    </row>
    <row r="55" spans="1:18" ht="15.95" customHeight="1">
      <c r="A55" s="59"/>
      <c r="B55" s="59"/>
      <c r="C55" s="4" t="s">
        <v>9</v>
      </c>
      <c r="D55" s="4"/>
      <c r="E55" s="4"/>
      <c r="F55" s="2">
        <v>40</v>
      </c>
      <c r="G55" s="2">
        <v>1344</v>
      </c>
      <c r="H55" s="2">
        <v>10</v>
      </c>
      <c r="I55" s="2"/>
      <c r="J55" s="2">
        <v>0</v>
      </c>
      <c r="K55" s="2">
        <v>0</v>
      </c>
      <c r="L55" s="2">
        <v>0</v>
      </c>
      <c r="M55" s="2"/>
      <c r="N55" s="2">
        <v>0</v>
      </c>
      <c r="O55" s="2"/>
      <c r="P55" s="2">
        <v>0</v>
      </c>
      <c r="Q55" s="2"/>
      <c r="R55" s="2">
        <v>0</v>
      </c>
    </row>
    <row r="56" spans="1:18" ht="15.95" customHeight="1">
      <c r="A56" s="59"/>
      <c r="B56" s="59"/>
      <c r="C56" s="4" t="s">
        <v>10</v>
      </c>
      <c r="D56" s="4">
        <f t="shared" ref="D56" si="186">E56+I56+M56+O56+Q56</f>
        <v>110012</v>
      </c>
      <c r="E56" s="4">
        <f>ROUND((F56*4+G56*6+H56*8)/12,0)</f>
        <v>109963</v>
      </c>
      <c r="F56" s="2">
        <f>SUM(F54:F55)</f>
        <v>10859</v>
      </c>
      <c r="G56" s="2">
        <f t="shared" ref="G56" si="187">SUM(G54:G55)</f>
        <v>28021</v>
      </c>
      <c r="H56" s="2">
        <f t="shared" ref="H56" si="188">SUM(H54:H55)</f>
        <v>138499</v>
      </c>
      <c r="I56" s="4">
        <f t="shared" ref="I56" si="189">ROUND((J56*2+K56*3+L56*4)/12,0)</f>
        <v>49</v>
      </c>
      <c r="J56" s="2">
        <f>SUM(J54:J55)</f>
        <v>0</v>
      </c>
      <c r="K56" s="2">
        <f t="shared" ref="K56" si="190">SUM(K54:K55)</f>
        <v>0</v>
      </c>
      <c r="L56" s="2">
        <f t="shared" ref="L56" si="191">SUM(L54:L55)</f>
        <v>147</v>
      </c>
      <c r="M56" s="4">
        <f t="shared" ref="M56" si="192">ROUND(N56*6/12,0)</f>
        <v>0</v>
      </c>
      <c r="N56" s="2">
        <f t="shared" ref="N56" si="193">SUM(N54:N55)</f>
        <v>0</v>
      </c>
      <c r="O56" s="4">
        <f t="shared" ref="O56" si="194">ROUND(P56*2/12,0)</f>
        <v>0</v>
      </c>
      <c r="P56" s="2">
        <f t="shared" ref="P56" si="195">SUM(P54:P55)</f>
        <v>0</v>
      </c>
      <c r="Q56" s="4">
        <f t="shared" ref="Q56" si="196">ROUND(R56*2/12,0)</f>
        <v>0</v>
      </c>
      <c r="R56" s="2">
        <f t="shared" ref="R56" si="197">SUM(R54:R55)</f>
        <v>0</v>
      </c>
    </row>
    <row r="57" spans="1:18" ht="15.95" customHeight="1">
      <c r="A57" s="59">
        <v>17</v>
      </c>
      <c r="B57" s="59" t="s">
        <v>24</v>
      </c>
      <c r="C57" s="4" t="s">
        <v>8</v>
      </c>
      <c r="D57" s="4"/>
      <c r="E57" s="4"/>
      <c r="F57" s="2">
        <v>1656</v>
      </c>
      <c r="G57" s="2">
        <v>8580</v>
      </c>
      <c r="H57" s="2">
        <v>11616</v>
      </c>
      <c r="I57" s="2"/>
      <c r="J57" s="2">
        <v>0</v>
      </c>
      <c r="K57" s="2">
        <v>0</v>
      </c>
      <c r="L57" s="2">
        <v>5496</v>
      </c>
      <c r="M57" s="2"/>
      <c r="N57" s="2">
        <v>0</v>
      </c>
      <c r="O57" s="2"/>
      <c r="P57" s="2">
        <v>0</v>
      </c>
      <c r="Q57" s="2"/>
      <c r="R57" s="2">
        <v>0</v>
      </c>
    </row>
    <row r="58" spans="1:18" ht="15.95" customHeight="1">
      <c r="A58" s="59"/>
      <c r="B58" s="59"/>
      <c r="C58" s="4" t="s">
        <v>9</v>
      </c>
      <c r="D58" s="4"/>
      <c r="E58" s="4"/>
      <c r="F58" s="2">
        <v>80</v>
      </c>
      <c r="G58" s="2">
        <v>1287</v>
      </c>
      <c r="H58" s="2">
        <v>233</v>
      </c>
      <c r="I58" s="2"/>
      <c r="J58" s="2">
        <v>0</v>
      </c>
      <c r="K58" s="2">
        <v>0</v>
      </c>
      <c r="L58" s="2">
        <v>0</v>
      </c>
      <c r="M58" s="2"/>
      <c r="N58" s="2">
        <v>0</v>
      </c>
      <c r="O58" s="2"/>
      <c r="P58" s="2">
        <v>0</v>
      </c>
      <c r="Q58" s="2"/>
      <c r="R58" s="2">
        <v>0</v>
      </c>
    </row>
    <row r="59" spans="1:18" ht="15.95" customHeight="1">
      <c r="A59" s="59"/>
      <c r="B59" s="59"/>
      <c r="C59" s="4" t="s">
        <v>10</v>
      </c>
      <c r="D59" s="4">
        <f t="shared" ref="D59" si="198">E59+I59+M59+O59+Q59</f>
        <v>15244</v>
      </c>
      <c r="E59" s="4">
        <f>ROUND((F59*4+G59*6+H59*8)/12,0)</f>
        <v>13412</v>
      </c>
      <c r="F59" s="2">
        <f>SUM(F57:F58)</f>
        <v>1736</v>
      </c>
      <c r="G59" s="2">
        <f t="shared" ref="G59" si="199">SUM(G57:G58)</f>
        <v>9867</v>
      </c>
      <c r="H59" s="2">
        <f t="shared" ref="H59" si="200">SUM(H57:H58)</f>
        <v>11849</v>
      </c>
      <c r="I59" s="4">
        <f t="shared" ref="I59" si="201">ROUND((J59*2+K59*3+L59*4)/12,0)</f>
        <v>1832</v>
      </c>
      <c r="J59" s="2">
        <f>SUM(J57:J58)</f>
        <v>0</v>
      </c>
      <c r="K59" s="2">
        <f t="shared" ref="K59" si="202">SUM(K57:K58)</f>
        <v>0</v>
      </c>
      <c r="L59" s="2">
        <f t="shared" ref="L59" si="203">SUM(L57:L58)</f>
        <v>5496</v>
      </c>
      <c r="M59" s="4">
        <f t="shared" ref="M59" si="204">ROUND(N59*6/12,0)</f>
        <v>0</v>
      </c>
      <c r="N59" s="2">
        <f t="shared" ref="N59" si="205">SUM(N57:N58)</f>
        <v>0</v>
      </c>
      <c r="O59" s="4">
        <f t="shared" ref="O59" si="206">ROUND(P59*2/12,0)</f>
        <v>0</v>
      </c>
      <c r="P59" s="2">
        <f t="shared" ref="P59" si="207">SUM(P57:P58)</f>
        <v>0</v>
      </c>
      <c r="Q59" s="4">
        <f t="shared" ref="Q59" si="208">ROUND(R59*2/12,0)</f>
        <v>0</v>
      </c>
      <c r="R59" s="2">
        <f t="shared" ref="R59" si="209">SUM(R57:R58)</f>
        <v>0</v>
      </c>
    </row>
    <row r="60" spans="1:18" ht="15.95" customHeight="1">
      <c r="A60" s="59">
        <v>18</v>
      </c>
      <c r="B60" s="59" t="s">
        <v>25</v>
      </c>
      <c r="C60" s="4" t="s">
        <v>8</v>
      </c>
      <c r="D60" s="4"/>
      <c r="E60" s="4"/>
      <c r="F60" s="2">
        <v>1128</v>
      </c>
      <c r="G60" s="2">
        <v>6108</v>
      </c>
      <c r="H60" s="2">
        <v>6660</v>
      </c>
      <c r="I60" s="2"/>
      <c r="J60" s="2">
        <v>0</v>
      </c>
      <c r="K60" s="2">
        <v>6684</v>
      </c>
      <c r="L60" s="2">
        <v>12640</v>
      </c>
      <c r="M60" s="2"/>
      <c r="N60" s="2">
        <v>0</v>
      </c>
      <c r="O60" s="2"/>
      <c r="P60" s="2">
        <v>0</v>
      </c>
      <c r="Q60" s="2"/>
      <c r="R60" s="2">
        <v>0</v>
      </c>
    </row>
    <row r="61" spans="1:18" ht="15.95" customHeight="1">
      <c r="A61" s="59"/>
      <c r="B61" s="59"/>
      <c r="C61" s="4" t="s">
        <v>9</v>
      </c>
      <c r="D61" s="4"/>
      <c r="E61" s="4"/>
      <c r="F61" s="2">
        <v>126</v>
      </c>
      <c r="G61" s="2">
        <v>1342</v>
      </c>
      <c r="H61" s="2">
        <v>1874</v>
      </c>
      <c r="I61" s="2"/>
      <c r="J61" s="2">
        <v>0</v>
      </c>
      <c r="K61" s="2">
        <v>68</v>
      </c>
      <c r="L61" s="2">
        <v>5064</v>
      </c>
      <c r="M61" s="2"/>
      <c r="N61" s="2">
        <v>0</v>
      </c>
      <c r="O61" s="2"/>
      <c r="P61" s="2">
        <v>0</v>
      </c>
      <c r="Q61" s="2"/>
      <c r="R61" s="2">
        <v>0</v>
      </c>
    </row>
    <row r="62" spans="1:18" ht="15.95" customHeight="1">
      <c r="A62" s="59"/>
      <c r="B62" s="59"/>
      <c r="C62" s="4" t="s">
        <v>10</v>
      </c>
      <c r="D62" s="4">
        <f t="shared" ref="D62" si="210">E62+I62+M62+O62+Q62</f>
        <v>17421</v>
      </c>
      <c r="E62" s="4">
        <f>ROUND((F62*4+G62*6+H62*8)/12,0)</f>
        <v>9832</v>
      </c>
      <c r="F62" s="2">
        <f>SUM(F60:F61)</f>
        <v>1254</v>
      </c>
      <c r="G62" s="2">
        <f t="shared" ref="G62" si="211">SUM(G60:G61)</f>
        <v>7450</v>
      </c>
      <c r="H62" s="2">
        <f t="shared" ref="H62" si="212">SUM(H60:H61)</f>
        <v>8534</v>
      </c>
      <c r="I62" s="4">
        <f t="shared" ref="I62" si="213">ROUND((J62*2+K62*3+L62*4)/12,0)</f>
        <v>7589</v>
      </c>
      <c r="J62" s="2">
        <f>SUM(J60:J61)</f>
        <v>0</v>
      </c>
      <c r="K62" s="2">
        <f t="shared" ref="K62" si="214">SUM(K60:K61)</f>
        <v>6752</v>
      </c>
      <c r="L62" s="2">
        <f t="shared" ref="L62" si="215">SUM(L60:L61)</f>
        <v>17704</v>
      </c>
      <c r="M62" s="4">
        <f t="shared" ref="M62" si="216">ROUND(N62*6/12,0)</f>
        <v>0</v>
      </c>
      <c r="N62" s="2">
        <f t="shared" ref="N62" si="217">SUM(N60:N61)</f>
        <v>0</v>
      </c>
      <c r="O62" s="4">
        <f t="shared" ref="O62" si="218">ROUND(P62*2/12,0)</f>
        <v>0</v>
      </c>
      <c r="P62" s="2">
        <f t="shared" ref="P62" si="219">SUM(P60:P61)</f>
        <v>0</v>
      </c>
      <c r="Q62" s="4">
        <f t="shared" ref="Q62" si="220">ROUND(R62*2/12,0)</f>
        <v>0</v>
      </c>
      <c r="R62" s="2">
        <f t="shared" ref="R62" si="221">SUM(R60:R61)</f>
        <v>0</v>
      </c>
    </row>
    <row r="63" spans="1:18" ht="15.95" customHeight="1">
      <c r="A63" s="59">
        <v>19</v>
      </c>
      <c r="B63" s="59" t="s">
        <v>26</v>
      </c>
      <c r="C63" s="4" t="s">
        <v>8</v>
      </c>
      <c r="D63" s="4"/>
      <c r="E63" s="4"/>
      <c r="F63" s="2">
        <v>14718</v>
      </c>
      <c r="G63" s="2">
        <v>20542</v>
      </c>
      <c r="H63" s="2">
        <v>37620</v>
      </c>
      <c r="I63" s="2"/>
      <c r="J63" s="2">
        <v>0</v>
      </c>
      <c r="K63" s="2">
        <v>6422</v>
      </c>
      <c r="L63" s="2">
        <v>22704</v>
      </c>
      <c r="M63" s="2"/>
      <c r="N63" s="2">
        <v>120</v>
      </c>
      <c r="O63" s="2"/>
      <c r="P63" s="2">
        <v>0</v>
      </c>
      <c r="Q63" s="2"/>
      <c r="R63" s="2">
        <v>0</v>
      </c>
    </row>
    <row r="64" spans="1:18" ht="15.95" customHeight="1">
      <c r="A64" s="59"/>
      <c r="B64" s="59"/>
      <c r="C64" s="4" t="s">
        <v>9</v>
      </c>
      <c r="D64" s="4"/>
      <c r="E64" s="4"/>
      <c r="F64" s="2">
        <v>875</v>
      </c>
      <c r="G64" s="2">
        <v>7172</v>
      </c>
      <c r="H64" s="2">
        <v>8629</v>
      </c>
      <c r="I64" s="2"/>
      <c r="J64" s="2">
        <v>0</v>
      </c>
      <c r="K64" s="2">
        <v>102</v>
      </c>
      <c r="L64" s="2">
        <v>974</v>
      </c>
      <c r="M64" s="2"/>
      <c r="N64" s="2">
        <v>0</v>
      </c>
      <c r="O64" s="2"/>
      <c r="P64" s="2">
        <v>0</v>
      </c>
      <c r="Q64" s="2"/>
      <c r="R64" s="2">
        <v>0</v>
      </c>
    </row>
    <row r="65" spans="1:18" ht="15.95" customHeight="1">
      <c r="A65" s="59"/>
      <c r="B65" s="59"/>
      <c r="C65" s="4" t="s">
        <v>10</v>
      </c>
      <c r="D65" s="4">
        <f t="shared" ref="D65" si="222">E65+I65+M65+O65+Q65</f>
        <v>59453</v>
      </c>
      <c r="E65" s="4">
        <f>ROUND((F65*4+G65*6+H65*8)/12,0)</f>
        <v>49869</v>
      </c>
      <c r="F65" s="2">
        <f>SUM(F63:F64)</f>
        <v>15593</v>
      </c>
      <c r="G65" s="2">
        <v>27709</v>
      </c>
      <c r="H65" s="2">
        <v>46225</v>
      </c>
      <c r="I65" s="4">
        <f t="shared" ref="I65" si="223">ROUND((J65*2+K65*3+L65*4)/12,0)</f>
        <v>9524</v>
      </c>
      <c r="J65" s="2">
        <f>SUM(J63:J64)</f>
        <v>0</v>
      </c>
      <c r="K65" s="2">
        <f t="shared" ref="K65" si="224">SUM(K63:K64)</f>
        <v>6524</v>
      </c>
      <c r="L65" s="2">
        <f t="shared" ref="L65" si="225">SUM(L63:L64)</f>
        <v>23678</v>
      </c>
      <c r="M65" s="4">
        <f t="shared" ref="M65" si="226">ROUND(N65*6/12,0)</f>
        <v>60</v>
      </c>
      <c r="N65" s="2">
        <f t="shared" ref="N65" si="227">SUM(N63:N64)</f>
        <v>120</v>
      </c>
      <c r="O65" s="4">
        <f t="shared" ref="O65" si="228">ROUND(P65*2/12,0)</f>
        <v>0</v>
      </c>
      <c r="P65" s="2">
        <f t="shared" ref="P65" si="229">SUM(P63:P64)</f>
        <v>0</v>
      </c>
      <c r="Q65" s="4">
        <f t="shared" ref="Q65" si="230">ROUND(R65*2/12,0)</f>
        <v>0</v>
      </c>
      <c r="R65" s="2">
        <f t="shared" ref="R65" si="231">SUM(R63:R64)</f>
        <v>0</v>
      </c>
    </row>
    <row r="66" spans="1:18" ht="15.95" customHeight="1">
      <c r="A66" s="59">
        <v>20</v>
      </c>
      <c r="B66" s="59" t="s">
        <v>27</v>
      </c>
      <c r="C66" s="4" t="s">
        <v>8</v>
      </c>
      <c r="D66" s="4"/>
      <c r="E66" s="4"/>
      <c r="F66" s="2">
        <v>11482</v>
      </c>
      <c r="G66" s="2">
        <v>28004</v>
      </c>
      <c r="H66" s="2">
        <v>4844</v>
      </c>
      <c r="I66" s="2"/>
      <c r="J66" s="2">
        <v>0</v>
      </c>
      <c r="K66" s="2">
        <v>3540</v>
      </c>
      <c r="L66" s="2">
        <v>15012</v>
      </c>
      <c r="M66" s="2"/>
      <c r="N66" s="2">
        <v>0</v>
      </c>
      <c r="O66" s="2"/>
      <c r="P66" s="2">
        <v>0</v>
      </c>
      <c r="Q66" s="2"/>
      <c r="R66" s="2">
        <v>0</v>
      </c>
    </row>
    <row r="67" spans="1:18" ht="15.95" customHeight="1">
      <c r="A67" s="59"/>
      <c r="B67" s="59"/>
      <c r="C67" s="4" t="s">
        <v>9</v>
      </c>
      <c r="D67" s="4"/>
      <c r="E67" s="4"/>
      <c r="F67" s="2">
        <v>450</v>
      </c>
      <c r="G67" s="2">
        <v>2859</v>
      </c>
      <c r="H67" s="2">
        <v>1981</v>
      </c>
      <c r="I67" s="2"/>
      <c r="J67" s="2">
        <v>0</v>
      </c>
      <c r="K67" s="2">
        <v>0</v>
      </c>
      <c r="L67" s="2">
        <v>24</v>
      </c>
      <c r="M67" s="2"/>
      <c r="N67" s="2">
        <v>0</v>
      </c>
      <c r="O67" s="2"/>
      <c r="P67" s="2">
        <v>0</v>
      </c>
      <c r="Q67" s="2"/>
      <c r="R67" s="2">
        <v>0</v>
      </c>
    </row>
    <row r="68" spans="1:18" ht="15.95" customHeight="1">
      <c r="A68" s="59"/>
      <c r="B68" s="59"/>
      <c r="C68" s="4" t="s">
        <v>10</v>
      </c>
      <c r="D68" s="4">
        <f t="shared" ref="D68" si="232">E68+I68+M68+O68+Q68</f>
        <v>29856</v>
      </c>
      <c r="E68" s="4">
        <f>ROUND((F68*4+G68*6+H68*8)/12,0)</f>
        <v>23959</v>
      </c>
      <c r="F68" s="2">
        <f>SUM(F66:F67)</f>
        <v>11932</v>
      </c>
      <c r="G68" s="2">
        <f t="shared" ref="G68" si="233">SUM(G66:G67)</f>
        <v>30863</v>
      </c>
      <c r="H68" s="2">
        <f t="shared" ref="H68" si="234">SUM(H66:H67)</f>
        <v>6825</v>
      </c>
      <c r="I68" s="4">
        <f t="shared" ref="I68" si="235">ROUND((J68*2+K68*3+L68*4)/12,0)</f>
        <v>5897</v>
      </c>
      <c r="J68" s="2">
        <f>SUM(J66:J67)</f>
        <v>0</v>
      </c>
      <c r="K68" s="2">
        <f t="shared" ref="K68" si="236">SUM(K66:K67)</f>
        <v>3540</v>
      </c>
      <c r="L68" s="2">
        <f t="shared" ref="L68" si="237">SUM(L66:L67)</f>
        <v>15036</v>
      </c>
      <c r="M68" s="4">
        <f t="shared" ref="M68" si="238">ROUND(N68*6/12,0)</f>
        <v>0</v>
      </c>
      <c r="N68" s="2">
        <f t="shared" ref="N68" si="239">SUM(N66:N67)</f>
        <v>0</v>
      </c>
      <c r="O68" s="4">
        <f t="shared" ref="O68" si="240">ROUND(P68*2/12,0)</f>
        <v>0</v>
      </c>
      <c r="P68" s="2">
        <f t="shared" ref="P68" si="241">SUM(P66:P67)</f>
        <v>0</v>
      </c>
      <c r="Q68" s="4">
        <f t="shared" ref="Q68" si="242">ROUND(R68*2/12,0)</f>
        <v>0</v>
      </c>
      <c r="R68" s="2">
        <f t="shared" ref="R68" si="243">SUM(R66:R67)</f>
        <v>0</v>
      </c>
    </row>
    <row r="69" spans="1:18" ht="15.95" customHeight="1">
      <c r="A69" s="59">
        <v>21</v>
      </c>
      <c r="B69" s="59" t="s">
        <v>28</v>
      </c>
      <c r="C69" s="4" t="s">
        <v>8</v>
      </c>
      <c r="D69" s="4"/>
      <c r="E69" s="4"/>
      <c r="F69" s="2">
        <v>468</v>
      </c>
      <c r="G69" s="2">
        <v>60</v>
      </c>
      <c r="H69" s="2">
        <v>384</v>
      </c>
      <c r="I69" s="2"/>
      <c r="J69" s="2">
        <v>0</v>
      </c>
      <c r="K69" s="2">
        <v>336</v>
      </c>
      <c r="L69" s="2">
        <v>3072</v>
      </c>
      <c r="M69" s="2"/>
      <c r="N69" s="2">
        <v>0</v>
      </c>
      <c r="O69" s="2"/>
      <c r="P69" s="2">
        <v>0</v>
      </c>
      <c r="Q69" s="2"/>
      <c r="R69" s="2">
        <v>0</v>
      </c>
    </row>
    <row r="70" spans="1:18" ht="15.95" customHeight="1">
      <c r="A70" s="59"/>
      <c r="B70" s="59"/>
      <c r="C70" s="4" t="s">
        <v>9</v>
      </c>
      <c r="D70" s="4"/>
      <c r="E70" s="4"/>
      <c r="F70" s="2">
        <v>0</v>
      </c>
      <c r="G70" s="2">
        <v>137</v>
      </c>
      <c r="H70" s="2">
        <v>0</v>
      </c>
      <c r="I70" s="2"/>
      <c r="J70" s="2">
        <v>0</v>
      </c>
      <c r="K70" s="2">
        <v>0</v>
      </c>
      <c r="L70" s="2">
        <v>629</v>
      </c>
      <c r="M70" s="2"/>
      <c r="N70" s="2">
        <v>0</v>
      </c>
      <c r="O70" s="2"/>
      <c r="P70" s="2">
        <v>0</v>
      </c>
      <c r="Q70" s="2"/>
      <c r="R70" s="2">
        <v>0</v>
      </c>
    </row>
    <row r="71" spans="1:18" ht="15.95" customHeight="1">
      <c r="A71" s="59"/>
      <c r="B71" s="59"/>
      <c r="C71" s="4" t="s">
        <v>10</v>
      </c>
      <c r="D71" s="4">
        <f t="shared" ref="D71" si="244">E71+I71+M71+O71+Q71</f>
        <v>1829</v>
      </c>
      <c r="E71" s="4">
        <f>ROUND((F71*4+G71*6+H71*8)/12,0)</f>
        <v>511</v>
      </c>
      <c r="F71" s="2">
        <f>SUM(F69:F70)</f>
        <v>468</v>
      </c>
      <c r="G71" s="2">
        <f t="shared" ref="G71" si="245">SUM(G69:G70)</f>
        <v>197</v>
      </c>
      <c r="H71" s="2">
        <f t="shared" ref="H71" si="246">SUM(H69:H70)</f>
        <v>384</v>
      </c>
      <c r="I71" s="4">
        <f t="shared" ref="I71" si="247">ROUND((J71*2+K71*3+L71*4)/12,0)</f>
        <v>1318</v>
      </c>
      <c r="J71" s="2">
        <f>SUM(J69:J70)</f>
        <v>0</v>
      </c>
      <c r="K71" s="2">
        <f t="shared" ref="K71" si="248">SUM(K69:K70)</f>
        <v>336</v>
      </c>
      <c r="L71" s="2">
        <f t="shared" ref="L71" si="249">SUM(L69:L70)</f>
        <v>3701</v>
      </c>
      <c r="M71" s="4">
        <f t="shared" ref="M71" si="250">ROUND(N71*6/12,0)</f>
        <v>0</v>
      </c>
      <c r="N71" s="2">
        <f t="shared" ref="N71" si="251">SUM(N69:N70)</f>
        <v>0</v>
      </c>
      <c r="O71" s="4">
        <f t="shared" ref="O71" si="252">ROUND(P71*2/12,0)</f>
        <v>0</v>
      </c>
      <c r="P71" s="2">
        <f t="shared" ref="P71" si="253">SUM(P69:P70)</f>
        <v>0</v>
      </c>
      <c r="Q71" s="4">
        <f t="shared" ref="Q71" si="254">ROUND(R71*2/12,0)</f>
        <v>0</v>
      </c>
      <c r="R71" s="2">
        <f t="shared" ref="R71" si="255">SUM(R69:R70)</f>
        <v>0</v>
      </c>
    </row>
    <row r="72" spans="1:18" ht="15.95" customHeight="1">
      <c r="A72" s="59">
        <v>22</v>
      </c>
      <c r="B72" s="59" t="s">
        <v>29</v>
      </c>
      <c r="C72" s="4" t="s">
        <v>8</v>
      </c>
      <c r="D72" s="4"/>
      <c r="E72" s="4"/>
      <c r="F72" s="2">
        <v>1596</v>
      </c>
      <c r="G72" s="2">
        <v>8148</v>
      </c>
      <c r="H72" s="2">
        <v>2796</v>
      </c>
      <c r="I72" s="2"/>
      <c r="J72" s="2">
        <v>0</v>
      </c>
      <c r="K72" s="2">
        <v>852</v>
      </c>
      <c r="L72" s="2">
        <v>2904</v>
      </c>
      <c r="M72" s="2"/>
      <c r="N72" s="2">
        <v>0</v>
      </c>
      <c r="O72" s="2"/>
      <c r="P72" s="2">
        <v>0</v>
      </c>
      <c r="Q72" s="2"/>
      <c r="R72" s="2">
        <v>0</v>
      </c>
    </row>
    <row r="73" spans="1:18" ht="15.95" customHeight="1">
      <c r="A73" s="59"/>
      <c r="B73" s="59"/>
      <c r="C73" s="4" t="s">
        <v>9</v>
      </c>
      <c r="D73" s="4"/>
      <c r="E73" s="4"/>
      <c r="F73" s="2">
        <v>93</v>
      </c>
      <c r="G73" s="2">
        <v>834</v>
      </c>
      <c r="H73" s="2">
        <v>1217</v>
      </c>
      <c r="I73" s="2"/>
      <c r="J73" s="2">
        <v>0</v>
      </c>
      <c r="K73" s="2">
        <v>0</v>
      </c>
      <c r="L73" s="2">
        <v>0</v>
      </c>
      <c r="M73" s="2"/>
      <c r="N73" s="2">
        <v>0</v>
      </c>
      <c r="O73" s="2"/>
      <c r="P73" s="2">
        <v>0</v>
      </c>
      <c r="Q73" s="2"/>
      <c r="R73" s="2">
        <v>0</v>
      </c>
    </row>
    <row r="74" spans="1:18" ht="15.95" customHeight="1">
      <c r="A74" s="59"/>
      <c r="B74" s="59"/>
      <c r="C74" s="4" t="s">
        <v>10</v>
      </c>
      <c r="D74" s="4">
        <f t="shared" ref="D74" si="256">E74+I74+M74+O74+Q74</f>
        <v>8910</v>
      </c>
      <c r="E74" s="4">
        <f>ROUND((F74*4+G74*6+H74*8)/12,0)</f>
        <v>7729</v>
      </c>
      <c r="F74" s="2">
        <f>SUM(F72:F73)</f>
        <v>1689</v>
      </c>
      <c r="G74" s="2">
        <f t="shared" ref="G74" si="257">SUM(G72:G73)</f>
        <v>8982</v>
      </c>
      <c r="H74" s="2">
        <f t="shared" ref="H74" si="258">SUM(H72:H73)</f>
        <v>4013</v>
      </c>
      <c r="I74" s="4">
        <f t="shared" ref="I74" si="259">ROUND((J74*2+K74*3+L74*4)/12,0)</f>
        <v>1181</v>
      </c>
      <c r="J74" s="2">
        <f>SUM(J72:J73)</f>
        <v>0</v>
      </c>
      <c r="K74" s="2">
        <f t="shared" ref="K74" si="260">SUM(K72:K73)</f>
        <v>852</v>
      </c>
      <c r="L74" s="2">
        <f t="shared" ref="L74" si="261">SUM(L72:L73)</f>
        <v>2904</v>
      </c>
      <c r="M74" s="4">
        <f t="shared" ref="M74" si="262">ROUND(N74*6/12,0)</f>
        <v>0</v>
      </c>
      <c r="N74" s="2">
        <f t="shared" ref="N74" si="263">SUM(N72:N73)</f>
        <v>0</v>
      </c>
      <c r="O74" s="4">
        <f t="shared" ref="O74" si="264">ROUND(P74*2/12,0)</f>
        <v>0</v>
      </c>
      <c r="P74" s="2">
        <f t="shared" ref="P74" si="265">SUM(P72:P73)</f>
        <v>0</v>
      </c>
      <c r="Q74" s="4">
        <f t="shared" ref="Q74" si="266">ROUND(R74*2/12,0)</f>
        <v>0</v>
      </c>
      <c r="R74" s="2">
        <f t="shared" ref="R74" si="267">SUM(R72:R73)</f>
        <v>0</v>
      </c>
    </row>
    <row r="75" spans="1:18" ht="15.95" customHeight="1">
      <c r="A75" s="59">
        <v>23</v>
      </c>
      <c r="B75" s="59" t="s">
        <v>30</v>
      </c>
      <c r="C75" s="4" t="s">
        <v>8</v>
      </c>
      <c r="D75" s="4"/>
      <c r="E75" s="4"/>
      <c r="F75" s="2">
        <v>420</v>
      </c>
      <c r="G75" s="2">
        <v>2100</v>
      </c>
      <c r="H75" s="2">
        <v>8040</v>
      </c>
      <c r="I75" s="2"/>
      <c r="J75" s="2">
        <v>0</v>
      </c>
      <c r="K75" s="2">
        <v>948</v>
      </c>
      <c r="L75" s="2">
        <v>840</v>
      </c>
      <c r="M75" s="2"/>
      <c r="N75" s="2">
        <v>0</v>
      </c>
      <c r="O75" s="2"/>
      <c r="P75" s="2">
        <v>0</v>
      </c>
      <c r="Q75" s="2"/>
      <c r="R75" s="2">
        <v>0</v>
      </c>
    </row>
    <row r="76" spans="1:18" ht="15.95" customHeight="1">
      <c r="A76" s="59"/>
      <c r="B76" s="59"/>
      <c r="C76" s="4" t="s">
        <v>9</v>
      </c>
      <c r="D76" s="4"/>
      <c r="E76" s="4"/>
      <c r="F76" s="2">
        <v>63</v>
      </c>
      <c r="G76" s="2">
        <v>811</v>
      </c>
      <c r="H76" s="2">
        <v>845</v>
      </c>
      <c r="I76" s="2"/>
      <c r="J76" s="2">
        <v>0</v>
      </c>
      <c r="K76" s="2">
        <v>0</v>
      </c>
      <c r="L76" s="2">
        <v>0</v>
      </c>
      <c r="M76" s="2"/>
      <c r="N76" s="2">
        <v>0</v>
      </c>
      <c r="O76" s="2"/>
      <c r="P76" s="2">
        <v>0</v>
      </c>
      <c r="Q76" s="2"/>
      <c r="R76" s="2">
        <v>0</v>
      </c>
    </row>
    <row r="77" spans="1:18" ht="15.95" customHeight="1">
      <c r="A77" s="59"/>
      <c r="B77" s="59"/>
      <c r="C77" s="4" t="s">
        <v>10</v>
      </c>
      <c r="D77" s="4">
        <f t="shared" ref="D77" si="268">E77+I77+M77+O77+Q77</f>
        <v>8057</v>
      </c>
      <c r="E77" s="4">
        <f>ROUND((F77*4+G77*6+H77*8)/12,0)</f>
        <v>7540</v>
      </c>
      <c r="F77" s="2">
        <f>SUM(F75:F76)</f>
        <v>483</v>
      </c>
      <c r="G77" s="2">
        <f t="shared" ref="G77" si="269">SUM(G75:G76)</f>
        <v>2911</v>
      </c>
      <c r="H77" s="2">
        <f t="shared" ref="H77" si="270">SUM(H75:H76)</f>
        <v>8885</v>
      </c>
      <c r="I77" s="4">
        <f t="shared" ref="I77" si="271">ROUND((J77*2+K77*3+L77*4)/12,0)</f>
        <v>517</v>
      </c>
      <c r="J77" s="2">
        <f>SUM(J75:J76)</f>
        <v>0</v>
      </c>
      <c r="K77" s="2">
        <f t="shared" ref="K77" si="272">SUM(K75:K76)</f>
        <v>948</v>
      </c>
      <c r="L77" s="2">
        <f t="shared" ref="L77" si="273">SUM(L75:L76)</f>
        <v>840</v>
      </c>
      <c r="M77" s="4">
        <f t="shared" ref="M77" si="274">ROUND(N77*6/12,0)</f>
        <v>0</v>
      </c>
      <c r="N77" s="2">
        <f t="shared" ref="N77" si="275">SUM(N75:N76)</f>
        <v>0</v>
      </c>
      <c r="O77" s="4">
        <f t="shared" ref="O77" si="276">ROUND(P77*2/12,0)</f>
        <v>0</v>
      </c>
      <c r="P77" s="2">
        <f t="shared" ref="P77" si="277">SUM(P75:P76)</f>
        <v>0</v>
      </c>
      <c r="Q77" s="4">
        <f t="shared" ref="Q77" si="278">ROUND(R77*2/12,0)</f>
        <v>0</v>
      </c>
      <c r="R77" s="2">
        <f t="shared" ref="R77" si="279">SUM(R75:R76)</f>
        <v>0</v>
      </c>
    </row>
    <row r="78" spans="1:18" ht="15.95" customHeight="1">
      <c r="A78" s="59">
        <v>24</v>
      </c>
      <c r="B78" s="59" t="s">
        <v>31</v>
      </c>
      <c r="C78" s="4" t="s">
        <v>8</v>
      </c>
      <c r="D78" s="4"/>
      <c r="E78" s="4"/>
      <c r="F78" s="2">
        <v>384</v>
      </c>
      <c r="G78" s="2">
        <v>1944</v>
      </c>
      <c r="H78" s="2">
        <v>8448</v>
      </c>
      <c r="I78" s="2"/>
      <c r="J78" s="2">
        <v>0</v>
      </c>
      <c r="K78" s="2">
        <v>444</v>
      </c>
      <c r="L78" s="2">
        <v>11362</v>
      </c>
      <c r="M78" s="2"/>
      <c r="N78" s="2">
        <v>1</v>
      </c>
      <c r="O78" s="2"/>
      <c r="P78" s="2">
        <v>0</v>
      </c>
      <c r="Q78" s="2"/>
      <c r="R78" s="2">
        <v>24</v>
      </c>
    </row>
    <row r="79" spans="1:18" ht="15.95" customHeight="1">
      <c r="A79" s="59"/>
      <c r="B79" s="59"/>
      <c r="C79" s="4" t="s">
        <v>9</v>
      </c>
      <c r="D79" s="4"/>
      <c r="E79" s="4"/>
      <c r="F79" s="2">
        <v>0</v>
      </c>
      <c r="G79" s="2">
        <v>327</v>
      </c>
      <c r="H79" s="2">
        <v>2358</v>
      </c>
      <c r="I79" s="2"/>
      <c r="J79" s="2">
        <v>0</v>
      </c>
      <c r="K79" s="2">
        <v>85</v>
      </c>
      <c r="L79" s="2">
        <v>68</v>
      </c>
      <c r="M79" s="2"/>
      <c r="N79" s="2">
        <v>0</v>
      </c>
      <c r="O79" s="2"/>
      <c r="P79" s="2">
        <v>0</v>
      </c>
      <c r="Q79" s="2"/>
      <c r="R79" s="2">
        <v>0</v>
      </c>
    </row>
    <row r="80" spans="1:18" ht="15.95" customHeight="1">
      <c r="A80" s="59"/>
      <c r="B80" s="59"/>
      <c r="C80" s="4" t="s">
        <v>10</v>
      </c>
      <c r="D80" s="4">
        <f t="shared" ref="D80" si="280">E80+I80+M80+O80+Q80</f>
        <v>12415</v>
      </c>
      <c r="E80" s="4">
        <f>ROUND((F80*4+G80*6+H80*8)/12,0)</f>
        <v>8468</v>
      </c>
      <c r="F80" s="2">
        <f>SUM(F78:F79)</f>
        <v>384</v>
      </c>
      <c r="G80" s="2">
        <f t="shared" ref="G80" si="281">SUM(G78:G79)</f>
        <v>2271</v>
      </c>
      <c r="H80" s="2">
        <f t="shared" ref="H80" si="282">SUM(H78:H79)</f>
        <v>10806</v>
      </c>
      <c r="I80" s="4">
        <f t="shared" ref="I80" si="283">ROUND((J80*2+K80*3+L80*4)/12,0)</f>
        <v>3942</v>
      </c>
      <c r="J80" s="2">
        <f>SUM(J78:J79)</f>
        <v>0</v>
      </c>
      <c r="K80" s="2">
        <f t="shared" ref="K80" si="284">SUM(K78:K79)</f>
        <v>529</v>
      </c>
      <c r="L80" s="2">
        <f t="shared" ref="L80" si="285">SUM(L78:L79)</f>
        <v>11430</v>
      </c>
      <c r="M80" s="4">
        <f t="shared" ref="M80" si="286">ROUND(N80*6/12,0)</f>
        <v>1</v>
      </c>
      <c r="N80" s="2">
        <f t="shared" ref="N80" si="287">SUM(N78:N79)</f>
        <v>1</v>
      </c>
      <c r="O80" s="4">
        <f t="shared" ref="O80" si="288">ROUND(P80*2/12,0)</f>
        <v>0</v>
      </c>
      <c r="P80" s="2">
        <f t="shared" ref="P80" si="289">SUM(P78:P79)</f>
        <v>0</v>
      </c>
      <c r="Q80" s="4">
        <f t="shared" ref="Q80" si="290">ROUND(R80*2/12,0)</f>
        <v>4</v>
      </c>
      <c r="R80" s="2">
        <f t="shared" ref="R80" si="291">SUM(R78:R79)</f>
        <v>24</v>
      </c>
    </row>
  </sheetData>
  <mergeCells count="60">
    <mergeCell ref="A2:R2"/>
    <mergeCell ref="A4:A5"/>
    <mergeCell ref="B4:C5"/>
    <mergeCell ref="D4:D5"/>
    <mergeCell ref="E4:E5"/>
    <mergeCell ref="F4:H4"/>
    <mergeCell ref="I4:I5"/>
    <mergeCell ref="J4:L4"/>
    <mergeCell ref="M4:M5"/>
    <mergeCell ref="O4:O5"/>
    <mergeCell ref="Q4:Q5"/>
    <mergeCell ref="A6:B8"/>
    <mergeCell ref="A9:A11"/>
    <mergeCell ref="B9:B11"/>
    <mergeCell ref="A12:A14"/>
    <mergeCell ref="B12:B14"/>
    <mergeCell ref="A15:A17"/>
    <mergeCell ref="B15:B17"/>
    <mergeCell ref="A18:A20"/>
    <mergeCell ref="B18:B20"/>
    <mergeCell ref="A21:A23"/>
    <mergeCell ref="B21:B23"/>
    <mergeCell ref="A24:A26"/>
    <mergeCell ref="B24:B26"/>
    <mergeCell ref="A27:A29"/>
    <mergeCell ref="B27:B29"/>
    <mergeCell ref="A30:A32"/>
    <mergeCell ref="B30:B32"/>
    <mergeCell ref="A33:A35"/>
    <mergeCell ref="B33:B35"/>
    <mergeCell ref="A36:A38"/>
    <mergeCell ref="B36:B38"/>
    <mergeCell ref="A39:A41"/>
    <mergeCell ref="B39:B41"/>
    <mergeCell ref="A42:A44"/>
    <mergeCell ref="B42:B44"/>
    <mergeCell ref="A45:A47"/>
    <mergeCell ref="B45:B47"/>
    <mergeCell ref="A48:A50"/>
    <mergeCell ref="B48:B50"/>
    <mergeCell ref="A51:A53"/>
    <mergeCell ref="B51:B53"/>
    <mergeCell ref="A54:A56"/>
    <mergeCell ref="B54:B56"/>
    <mergeCell ref="A57:A59"/>
    <mergeCell ref="B57:B59"/>
    <mergeCell ref="A60:A62"/>
    <mergeCell ref="B60:B62"/>
    <mergeCell ref="A63:A65"/>
    <mergeCell ref="B63:B65"/>
    <mergeCell ref="A66:A68"/>
    <mergeCell ref="B66:B68"/>
    <mergeCell ref="A78:A80"/>
    <mergeCell ref="B78:B80"/>
    <mergeCell ref="A69:A71"/>
    <mergeCell ref="B69:B71"/>
    <mergeCell ref="A72:A74"/>
    <mergeCell ref="B72:B74"/>
    <mergeCell ref="A75:A77"/>
    <mergeCell ref="B75:B77"/>
  </mergeCells>
  <phoneticPr fontId="8" type="noConversion"/>
  <pageMargins left="0.74803149606299213" right="0.74803149606299213" top="0.98425196850393704" bottom="0.98425196850393704" header="0.51181102362204722" footer="0.51181102362204722"/>
  <pageSetup paperSize="9" scale="86" orientation="landscape" r:id="rId1"/>
  <rowBreaks count="3" manualBreakCount="3">
    <brk id="26" max="16383" man="1"/>
    <brk id="50" max="16383" man="1"/>
    <brk id="7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M205"/>
  <sheetViews>
    <sheetView showZeros="0" tabSelected="1" view="pageBreakPreview" zoomScaleSheetLayoutView="100" workbookViewId="0">
      <pane ySplit="4" topLeftCell="A5" activePane="bottomLeft" state="frozen"/>
      <selection pane="bottomLeft" activeCell="H37" sqref="H37"/>
    </sheetView>
  </sheetViews>
  <sheetFormatPr defaultRowHeight="13.5"/>
  <cols>
    <col min="1" max="1" width="6.875" style="23" customWidth="1"/>
    <col min="2" max="2" width="8.875"/>
    <col min="3" max="3" width="6.625" customWidth="1"/>
    <col min="4" max="4" width="18.125" customWidth="1"/>
    <col min="5" max="5" width="19" style="41" customWidth="1"/>
    <col min="6" max="6" width="9.375" customWidth="1"/>
    <col min="7" max="8" width="8.625" customWidth="1"/>
    <col min="9" max="9" width="10.625" customWidth="1"/>
    <col min="10" max="10" width="33.875" hidden="1" customWidth="1"/>
    <col min="11" max="12" width="10.125" customWidth="1"/>
    <col min="13" max="13" width="9.25" customWidth="1"/>
  </cols>
  <sheetData>
    <row r="1" spans="1:13">
      <c r="A1" s="23" t="s">
        <v>322</v>
      </c>
      <c r="B1" s="23"/>
    </row>
    <row r="2" spans="1:13" ht="20.25">
      <c r="A2" s="67" t="s">
        <v>2175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20.25">
      <c r="A3" s="22"/>
      <c r="B3" s="22"/>
      <c r="C3" s="22"/>
      <c r="D3" s="22"/>
      <c r="E3" s="42"/>
      <c r="F3" s="22"/>
      <c r="G3" s="22"/>
      <c r="H3" s="22"/>
      <c r="I3" s="22"/>
      <c r="J3" s="22"/>
      <c r="K3" s="69" t="s">
        <v>323</v>
      </c>
      <c r="L3" s="69"/>
      <c r="M3" s="69"/>
    </row>
    <row r="4" spans="1:13" ht="70.5" customHeight="1">
      <c r="A4" s="16" t="s">
        <v>2117</v>
      </c>
      <c r="B4" s="16" t="s">
        <v>38</v>
      </c>
      <c r="C4" s="16" t="s">
        <v>96</v>
      </c>
      <c r="D4" s="16" t="s">
        <v>106</v>
      </c>
      <c r="E4" s="16" t="s">
        <v>107</v>
      </c>
      <c r="F4" s="16" t="s">
        <v>108</v>
      </c>
      <c r="G4" s="16" t="s">
        <v>109</v>
      </c>
      <c r="H4" s="16" t="s">
        <v>110</v>
      </c>
      <c r="I4" s="16" t="s">
        <v>111</v>
      </c>
      <c r="J4" s="16" t="s">
        <v>112</v>
      </c>
      <c r="K4" s="16" t="s">
        <v>113</v>
      </c>
      <c r="L4" s="16" t="s">
        <v>114</v>
      </c>
      <c r="M4" s="16" t="s">
        <v>115</v>
      </c>
    </row>
    <row r="5" spans="1:13">
      <c r="A5" s="66" t="s">
        <v>116</v>
      </c>
      <c r="B5" s="66"/>
      <c r="C5" s="66"/>
      <c r="D5" s="66"/>
      <c r="E5" s="66"/>
      <c r="F5" s="37">
        <v>18387</v>
      </c>
      <c r="G5" s="38"/>
      <c r="H5" s="38">
        <f>SUM(H6:H205)/3</f>
        <v>187448.10700000011</v>
      </c>
      <c r="I5" s="38">
        <f>SUM(I6,I25,I28,I36,I47,I92,I95,I104,I119,I146,I158,I161,I175,I185,I189,I197,I200)</f>
        <v>187449</v>
      </c>
      <c r="J5" s="38"/>
      <c r="K5" s="38">
        <f>SUM(K6:K205)/2</f>
        <v>166132</v>
      </c>
      <c r="L5" s="38">
        <f t="shared" ref="L5:M5" si="0">SUM(L6:L205)/2</f>
        <v>71286</v>
      </c>
      <c r="M5" s="38">
        <f t="shared" si="0"/>
        <v>116163</v>
      </c>
    </row>
    <row r="6" spans="1:13">
      <c r="A6" s="66">
        <v>1</v>
      </c>
      <c r="B6" s="68" t="s">
        <v>39</v>
      </c>
      <c r="C6" s="66" t="s">
        <v>64</v>
      </c>
      <c r="D6" s="66"/>
      <c r="E6" s="66"/>
      <c r="F6" s="37">
        <v>10141</v>
      </c>
      <c r="G6" s="19"/>
      <c r="H6" s="37">
        <v>54142.224000000002</v>
      </c>
      <c r="I6" s="38">
        <f>SUM(I7,I20,I23)</f>
        <v>54143</v>
      </c>
      <c r="J6" s="38"/>
      <c r="K6" s="38">
        <v>32842</v>
      </c>
      <c r="L6" s="38">
        <v>25384</v>
      </c>
      <c r="M6" s="39">
        <v>28759</v>
      </c>
    </row>
    <row r="7" spans="1:13">
      <c r="A7" s="66"/>
      <c r="B7" s="68"/>
      <c r="C7" s="68">
        <v>1</v>
      </c>
      <c r="D7" s="68" t="s">
        <v>117</v>
      </c>
      <c r="E7" s="21" t="s">
        <v>118</v>
      </c>
      <c r="F7" s="17">
        <v>9403</v>
      </c>
      <c r="G7" s="18"/>
      <c r="H7" s="17">
        <v>50805.724000000002</v>
      </c>
      <c r="I7" s="18">
        <v>50806</v>
      </c>
      <c r="J7" s="18"/>
      <c r="K7" s="18">
        <v>22047</v>
      </c>
      <c r="L7" s="20">
        <v>22047</v>
      </c>
      <c r="M7" s="20">
        <v>28759</v>
      </c>
    </row>
    <row r="8" spans="1:13">
      <c r="A8" s="66"/>
      <c r="B8" s="68"/>
      <c r="C8" s="68"/>
      <c r="D8" s="68"/>
      <c r="E8" s="21" t="s">
        <v>119</v>
      </c>
      <c r="F8" s="17">
        <v>2073</v>
      </c>
      <c r="G8" s="18" t="s">
        <v>120</v>
      </c>
      <c r="H8" s="17">
        <v>14104.691999999999</v>
      </c>
      <c r="I8" s="18" t="s">
        <v>121</v>
      </c>
      <c r="J8" s="18"/>
      <c r="K8" s="18"/>
      <c r="L8" s="20"/>
      <c r="M8" s="20"/>
    </row>
    <row r="9" spans="1:13">
      <c r="A9" s="66"/>
      <c r="B9" s="68"/>
      <c r="C9" s="68"/>
      <c r="D9" s="68"/>
      <c r="E9" s="21" t="s">
        <v>122</v>
      </c>
      <c r="F9" s="17">
        <v>296</v>
      </c>
      <c r="G9" s="18" t="s">
        <v>123</v>
      </c>
      <c r="H9" s="17">
        <v>1966.0319999999999</v>
      </c>
      <c r="I9" s="18" t="s">
        <v>121</v>
      </c>
      <c r="J9" s="18"/>
      <c r="K9" s="18"/>
      <c r="L9" s="20"/>
      <c r="M9" s="20"/>
    </row>
    <row r="10" spans="1:13">
      <c r="A10" s="66"/>
      <c r="B10" s="68"/>
      <c r="C10" s="68"/>
      <c r="D10" s="68"/>
      <c r="E10" s="21" t="s">
        <v>124</v>
      </c>
      <c r="F10" s="17">
        <v>1</v>
      </c>
      <c r="G10" s="18" t="s">
        <v>125</v>
      </c>
      <c r="H10" s="17">
        <v>4.5</v>
      </c>
      <c r="I10" s="18" t="s">
        <v>121</v>
      </c>
      <c r="J10" s="18"/>
      <c r="K10" s="18"/>
      <c r="L10" s="20"/>
      <c r="M10" s="20"/>
    </row>
    <row r="11" spans="1:13">
      <c r="A11" s="66"/>
      <c r="B11" s="68"/>
      <c r="C11" s="68"/>
      <c r="D11" s="68"/>
      <c r="E11" s="21" t="s">
        <v>126</v>
      </c>
      <c r="F11" s="17">
        <v>1585</v>
      </c>
      <c r="G11" s="18" t="s">
        <v>125</v>
      </c>
      <c r="H11" s="17">
        <v>7132.5</v>
      </c>
      <c r="I11" s="18" t="s">
        <v>121</v>
      </c>
      <c r="J11" s="18"/>
      <c r="K11" s="18"/>
      <c r="L11" s="20"/>
      <c r="M11" s="20"/>
    </row>
    <row r="12" spans="1:13">
      <c r="A12" s="66"/>
      <c r="B12" s="68"/>
      <c r="C12" s="68"/>
      <c r="D12" s="68"/>
      <c r="E12" s="21" t="s">
        <v>127</v>
      </c>
      <c r="F12" s="17">
        <v>1243</v>
      </c>
      <c r="G12" s="18" t="s">
        <v>125</v>
      </c>
      <c r="H12" s="17">
        <v>5593.5</v>
      </c>
      <c r="I12" s="18" t="s">
        <v>121</v>
      </c>
      <c r="J12" s="18"/>
      <c r="K12" s="18"/>
      <c r="L12" s="20"/>
      <c r="M12" s="20"/>
    </row>
    <row r="13" spans="1:13">
      <c r="A13" s="66"/>
      <c r="B13" s="68"/>
      <c r="C13" s="68"/>
      <c r="D13" s="68"/>
      <c r="E13" s="21" t="s">
        <v>128</v>
      </c>
      <c r="F13" s="17">
        <v>20</v>
      </c>
      <c r="G13" s="18" t="s">
        <v>125</v>
      </c>
      <c r="H13" s="17">
        <v>90</v>
      </c>
      <c r="I13" s="18" t="s">
        <v>121</v>
      </c>
      <c r="J13" s="18"/>
      <c r="K13" s="18"/>
      <c r="L13" s="20"/>
      <c r="M13" s="20"/>
    </row>
    <row r="14" spans="1:13">
      <c r="A14" s="66"/>
      <c r="B14" s="68"/>
      <c r="C14" s="68"/>
      <c r="D14" s="68"/>
      <c r="E14" s="21" t="s">
        <v>129</v>
      </c>
      <c r="F14" s="17">
        <v>65</v>
      </c>
      <c r="G14" s="18" t="s">
        <v>125</v>
      </c>
      <c r="H14" s="17">
        <v>292.5</v>
      </c>
      <c r="I14" s="18" t="s">
        <v>121</v>
      </c>
      <c r="J14" s="18"/>
      <c r="K14" s="18"/>
      <c r="L14" s="20"/>
      <c r="M14" s="20"/>
    </row>
    <row r="15" spans="1:13">
      <c r="A15" s="66"/>
      <c r="B15" s="68"/>
      <c r="C15" s="68"/>
      <c r="D15" s="68"/>
      <c r="E15" s="21" t="s">
        <v>129</v>
      </c>
      <c r="F15" s="17">
        <v>3082</v>
      </c>
      <c r="G15" s="18" t="s">
        <v>130</v>
      </c>
      <c r="H15" s="17">
        <v>16951</v>
      </c>
      <c r="I15" s="18" t="s">
        <v>121</v>
      </c>
      <c r="J15" s="18"/>
      <c r="K15" s="18"/>
      <c r="L15" s="20"/>
      <c r="M15" s="20"/>
    </row>
    <row r="16" spans="1:13">
      <c r="A16" s="66"/>
      <c r="B16" s="68"/>
      <c r="C16" s="68"/>
      <c r="D16" s="68"/>
      <c r="E16" s="21" t="s">
        <v>131</v>
      </c>
      <c r="F16" s="17">
        <v>63</v>
      </c>
      <c r="G16" s="18" t="s">
        <v>125</v>
      </c>
      <c r="H16" s="17">
        <v>283.5</v>
      </c>
      <c r="I16" s="18" t="s">
        <v>121</v>
      </c>
      <c r="J16" s="18"/>
      <c r="K16" s="18"/>
      <c r="L16" s="20"/>
      <c r="M16" s="20"/>
    </row>
    <row r="17" spans="1:13">
      <c r="A17" s="66"/>
      <c r="B17" s="68"/>
      <c r="C17" s="68"/>
      <c r="D17" s="68"/>
      <c r="E17" s="21" t="s">
        <v>132</v>
      </c>
      <c r="F17" s="17">
        <v>878</v>
      </c>
      <c r="G17" s="18" t="s">
        <v>125</v>
      </c>
      <c r="H17" s="17">
        <v>3951</v>
      </c>
      <c r="I17" s="18" t="s">
        <v>121</v>
      </c>
      <c r="J17" s="18"/>
      <c r="K17" s="18"/>
      <c r="L17" s="20"/>
      <c r="M17" s="20"/>
    </row>
    <row r="18" spans="1:13">
      <c r="A18" s="66"/>
      <c r="B18" s="68"/>
      <c r="C18" s="68"/>
      <c r="D18" s="68"/>
      <c r="E18" s="21" t="s">
        <v>133</v>
      </c>
      <c r="F18" s="17">
        <v>97</v>
      </c>
      <c r="G18" s="18" t="s">
        <v>125</v>
      </c>
      <c r="H18" s="17">
        <v>436.5</v>
      </c>
      <c r="I18" s="18" t="s">
        <v>121</v>
      </c>
      <c r="J18" s="18"/>
      <c r="K18" s="18"/>
      <c r="L18" s="20"/>
      <c r="M18" s="20"/>
    </row>
    <row r="19" spans="1:13">
      <c r="A19" s="66"/>
      <c r="B19" s="68"/>
      <c r="C19" s="68"/>
      <c r="D19" s="68"/>
      <c r="E19" s="21" t="s">
        <v>134</v>
      </c>
      <c r="F19" s="17">
        <v>0</v>
      </c>
      <c r="G19" s="18"/>
      <c r="H19" s="17">
        <v>0</v>
      </c>
      <c r="I19" s="18"/>
      <c r="J19" s="21" t="s">
        <v>135</v>
      </c>
      <c r="K19" s="21"/>
      <c r="L19" s="20"/>
      <c r="M19" s="20"/>
    </row>
    <row r="20" spans="1:13">
      <c r="A20" s="66"/>
      <c r="B20" s="68"/>
      <c r="C20" s="68">
        <v>2</v>
      </c>
      <c r="D20" s="68" t="s">
        <v>136</v>
      </c>
      <c r="E20" s="21" t="s">
        <v>118</v>
      </c>
      <c r="F20" s="17">
        <v>737</v>
      </c>
      <c r="G20" s="18"/>
      <c r="H20" s="17">
        <v>3316.5</v>
      </c>
      <c r="I20" s="18">
        <f>ROUND(H20,0)</f>
        <v>3317</v>
      </c>
      <c r="J20" s="18"/>
      <c r="K20" s="18">
        <v>8050</v>
      </c>
      <c r="L20" s="20">
        <v>3317</v>
      </c>
      <c r="M20" s="20">
        <v>0</v>
      </c>
    </row>
    <row r="21" spans="1:13">
      <c r="A21" s="66"/>
      <c r="B21" s="68"/>
      <c r="C21" s="68"/>
      <c r="D21" s="68"/>
      <c r="E21" s="21" t="s">
        <v>137</v>
      </c>
      <c r="F21" s="17">
        <v>695</v>
      </c>
      <c r="G21" s="18" t="s">
        <v>125</v>
      </c>
      <c r="H21" s="17">
        <v>3127.5</v>
      </c>
      <c r="I21" s="18"/>
      <c r="J21" s="18"/>
      <c r="K21" s="18"/>
      <c r="L21" s="20"/>
      <c r="M21" s="20"/>
    </row>
    <row r="22" spans="1:13">
      <c r="A22" s="66"/>
      <c r="B22" s="68"/>
      <c r="C22" s="68"/>
      <c r="D22" s="68"/>
      <c r="E22" s="21" t="s">
        <v>138</v>
      </c>
      <c r="F22" s="17">
        <v>42</v>
      </c>
      <c r="G22" s="18" t="s">
        <v>125</v>
      </c>
      <c r="H22" s="17">
        <v>189</v>
      </c>
      <c r="I22" s="18"/>
      <c r="J22" s="18"/>
      <c r="K22" s="18"/>
      <c r="L22" s="20"/>
      <c r="M22" s="20"/>
    </row>
    <row r="23" spans="1:13">
      <c r="A23" s="66"/>
      <c r="B23" s="68"/>
      <c r="C23" s="68">
        <v>3</v>
      </c>
      <c r="D23" s="68" t="s">
        <v>139</v>
      </c>
      <c r="E23" s="21" t="s">
        <v>118</v>
      </c>
      <c r="F23" s="17">
        <v>1</v>
      </c>
      <c r="G23" s="18"/>
      <c r="H23" s="17">
        <v>20</v>
      </c>
      <c r="I23" s="18">
        <f>ROUND(H23,0)</f>
        <v>20</v>
      </c>
      <c r="J23" s="18"/>
      <c r="K23" s="18">
        <v>2745</v>
      </c>
      <c r="L23" s="20">
        <v>20</v>
      </c>
      <c r="M23" s="20">
        <v>0</v>
      </c>
    </row>
    <row r="24" spans="1:13">
      <c r="A24" s="66"/>
      <c r="B24" s="68"/>
      <c r="C24" s="68"/>
      <c r="D24" s="68"/>
      <c r="E24" s="21" t="s">
        <v>140</v>
      </c>
      <c r="F24" s="17">
        <v>1</v>
      </c>
      <c r="G24" s="18" t="s">
        <v>141</v>
      </c>
      <c r="H24" s="17">
        <v>20</v>
      </c>
      <c r="I24" s="18"/>
      <c r="J24" s="18"/>
      <c r="K24" s="18"/>
      <c r="L24" s="20"/>
      <c r="M24" s="20"/>
    </row>
    <row r="25" spans="1:13" s="23" customFormat="1">
      <c r="A25" s="66">
        <v>2</v>
      </c>
      <c r="B25" s="68" t="s">
        <v>40</v>
      </c>
      <c r="C25" s="66" t="s">
        <v>64</v>
      </c>
      <c r="D25" s="66"/>
      <c r="E25" s="66"/>
      <c r="F25" s="38">
        <v>3</v>
      </c>
      <c r="G25" s="38"/>
      <c r="H25" s="38">
        <v>69</v>
      </c>
      <c r="I25" s="38">
        <f>SUM(I26:I27)</f>
        <v>69</v>
      </c>
      <c r="J25" s="38"/>
      <c r="K25" s="38">
        <v>1708</v>
      </c>
      <c r="L25" s="39">
        <v>69</v>
      </c>
      <c r="M25" s="39">
        <v>0</v>
      </c>
    </row>
    <row r="26" spans="1:13">
      <c r="A26" s="66"/>
      <c r="B26" s="68"/>
      <c r="C26" s="68">
        <v>1</v>
      </c>
      <c r="D26" s="68" t="s">
        <v>142</v>
      </c>
      <c r="E26" s="21" t="s">
        <v>118</v>
      </c>
      <c r="F26" s="18">
        <v>3</v>
      </c>
      <c r="G26" s="18"/>
      <c r="H26" s="18">
        <v>69</v>
      </c>
      <c r="I26" s="18">
        <f>ROUND(H26,0)</f>
        <v>69</v>
      </c>
      <c r="J26" s="18"/>
      <c r="K26" s="18">
        <v>1708</v>
      </c>
      <c r="L26" s="20">
        <v>69</v>
      </c>
      <c r="M26" s="20">
        <v>0</v>
      </c>
    </row>
    <row r="27" spans="1:13">
      <c r="A27" s="66"/>
      <c r="B27" s="68"/>
      <c r="C27" s="68"/>
      <c r="D27" s="68"/>
      <c r="E27" s="21" t="s">
        <v>143</v>
      </c>
      <c r="F27" s="18">
        <v>3</v>
      </c>
      <c r="G27" s="18">
        <v>23</v>
      </c>
      <c r="H27" s="18">
        <v>69</v>
      </c>
      <c r="I27" s="18"/>
      <c r="J27" s="18"/>
      <c r="K27" s="18"/>
      <c r="L27" s="20"/>
      <c r="M27" s="20"/>
    </row>
    <row r="28" spans="1:13" s="23" customFormat="1">
      <c r="A28" s="66">
        <v>3</v>
      </c>
      <c r="B28" s="68" t="s">
        <v>41</v>
      </c>
      <c r="C28" s="66" t="s">
        <v>64</v>
      </c>
      <c r="D28" s="66"/>
      <c r="E28" s="66"/>
      <c r="F28" s="38">
        <v>2039</v>
      </c>
      <c r="G28" s="38"/>
      <c r="H28" s="38">
        <v>20604.114000000001</v>
      </c>
      <c r="I28" s="38">
        <f>SUM(I29:I35)</f>
        <v>20604</v>
      </c>
      <c r="J28" s="38"/>
      <c r="K28" s="38">
        <v>0</v>
      </c>
      <c r="L28" s="39">
        <v>0</v>
      </c>
      <c r="M28" s="39">
        <v>20604</v>
      </c>
    </row>
    <row r="29" spans="1:13">
      <c r="A29" s="66"/>
      <c r="B29" s="68"/>
      <c r="C29" s="68">
        <v>1</v>
      </c>
      <c r="D29" s="68" t="s">
        <v>144</v>
      </c>
      <c r="E29" s="21" t="s">
        <v>118</v>
      </c>
      <c r="F29" s="18">
        <v>1290</v>
      </c>
      <c r="G29" s="18"/>
      <c r="H29" s="18">
        <v>15093</v>
      </c>
      <c r="I29" s="18">
        <f>ROUND(H29,0)</f>
        <v>15093</v>
      </c>
      <c r="J29" s="18"/>
      <c r="K29" s="18">
        <v>0</v>
      </c>
      <c r="L29" s="20">
        <v>0</v>
      </c>
      <c r="M29" s="20">
        <v>15093</v>
      </c>
    </row>
    <row r="30" spans="1:13">
      <c r="A30" s="66"/>
      <c r="B30" s="68"/>
      <c r="C30" s="68"/>
      <c r="D30" s="68"/>
      <c r="E30" s="21" t="s">
        <v>145</v>
      </c>
      <c r="F30" s="18">
        <v>889</v>
      </c>
      <c r="G30" s="18">
        <v>11.7</v>
      </c>
      <c r="H30" s="18">
        <v>10401.299999999999</v>
      </c>
      <c r="I30" s="18"/>
      <c r="J30" s="18"/>
      <c r="K30" s="18"/>
      <c r="L30" s="20"/>
      <c r="M30" s="20"/>
    </row>
    <row r="31" spans="1:13">
      <c r="A31" s="66"/>
      <c r="B31" s="68"/>
      <c r="C31" s="68"/>
      <c r="D31" s="68"/>
      <c r="E31" s="21" t="s">
        <v>146</v>
      </c>
      <c r="F31" s="18">
        <v>401</v>
      </c>
      <c r="G31" s="18">
        <v>11.7</v>
      </c>
      <c r="H31" s="18">
        <v>4691.7</v>
      </c>
      <c r="I31" s="18"/>
      <c r="J31" s="18"/>
      <c r="K31" s="18"/>
      <c r="L31" s="20"/>
      <c r="M31" s="20"/>
    </row>
    <row r="32" spans="1:13">
      <c r="A32" s="66"/>
      <c r="B32" s="68"/>
      <c r="C32" s="68">
        <v>2</v>
      </c>
      <c r="D32" s="68" t="s">
        <v>147</v>
      </c>
      <c r="E32" s="21" t="s">
        <v>118</v>
      </c>
      <c r="F32" s="18">
        <v>749</v>
      </c>
      <c r="G32" s="18"/>
      <c r="H32" s="18">
        <v>5511.1139999999996</v>
      </c>
      <c r="I32" s="18">
        <f>ROUND(H32,0)</f>
        <v>5511</v>
      </c>
      <c r="J32" s="18"/>
      <c r="K32" s="18">
        <v>0</v>
      </c>
      <c r="L32" s="20">
        <v>0</v>
      </c>
      <c r="M32" s="20">
        <v>5511</v>
      </c>
    </row>
    <row r="33" spans="1:13" ht="27">
      <c r="A33" s="66"/>
      <c r="B33" s="68"/>
      <c r="C33" s="68"/>
      <c r="D33" s="68"/>
      <c r="E33" s="21" t="s">
        <v>148</v>
      </c>
      <c r="F33" s="18">
        <v>18</v>
      </c>
      <c r="G33" s="18">
        <v>6.8220000000000001</v>
      </c>
      <c r="H33" s="18">
        <v>122.79600000000001</v>
      </c>
      <c r="I33" s="18"/>
      <c r="J33" s="21" t="s">
        <v>149</v>
      </c>
      <c r="K33" s="18"/>
      <c r="L33" s="20"/>
      <c r="M33" s="20"/>
    </row>
    <row r="34" spans="1:13" ht="27">
      <c r="A34" s="66"/>
      <c r="B34" s="68"/>
      <c r="C34" s="68"/>
      <c r="D34" s="68"/>
      <c r="E34" s="21" t="s">
        <v>150</v>
      </c>
      <c r="F34" s="18">
        <v>531</v>
      </c>
      <c r="G34" s="18">
        <v>7.5780000000000003</v>
      </c>
      <c r="H34" s="18">
        <v>4023.9180000000001</v>
      </c>
      <c r="I34" s="18"/>
      <c r="J34" s="21" t="s">
        <v>151</v>
      </c>
      <c r="K34" s="18"/>
      <c r="L34" s="20"/>
      <c r="M34" s="20"/>
    </row>
    <row r="35" spans="1:13" ht="27">
      <c r="A35" s="66"/>
      <c r="B35" s="68"/>
      <c r="C35" s="68"/>
      <c r="D35" s="68"/>
      <c r="E35" s="21" t="s">
        <v>152</v>
      </c>
      <c r="F35" s="18">
        <v>200</v>
      </c>
      <c r="G35" s="18">
        <v>6.8220000000000001</v>
      </c>
      <c r="H35" s="18">
        <v>1364.4</v>
      </c>
      <c r="I35" s="18"/>
      <c r="J35" s="21" t="s">
        <v>153</v>
      </c>
      <c r="K35" s="18"/>
      <c r="L35" s="20"/>
      <c r="M35" s="20"/>
    </row>
    <row r="36" spans="1:13" s="23" customFormat="1">
      <c r="A36" s="66">
        <v>4</v>
      </c>
      <c r="B36" s="68" t="s">
        <v>44</v>
      </c>
      <c r="C36" s="66" t="s">
        <v>64</v>
      </c>
      <c r="D36" s="66"/>
      <c r="E36" s="66"/>
      <c r="F36" s="38">
        <v>305</v>
      </c>
      <c r="G36" s="38"/>
      <c r="H36" s="38">
        <v>3674.8</v>
      </c>
      <c r="I36" s="38">
        <f>SUM(I37:I46)</f>
        <v>3675</v>
      </c>
      <c r="J36" s="38"/>
      <c r="K36" s="38">
        <v>17555</v>
      </c>
      <c r="L36" s="39">
        <v>3675</v>
      </c>
      <c r="M36" s="39">
        <v>0</v>
      </c>
    </row>
    <row r="37" spans="1:13">
      <c r="A37" s="66"/>
      <c r="B37" s="68"/>
      <c r="C37" s="68">
        <v>1</v>
      </c>
      <c r="D37" s="68" t="s">
        <v>154</v>
      </c>
      <c r="E37" s="21" t="s">
        <v>118</v>
      </c>
      <c r="F37" s="18">
        <v>45</v>
      </c>
      <c r="G37" s="18"/>
      <c r="H37" s="18">
        <v>139.5</v>
      </c>
      <c r="I37" s="18">
        <f>ROUND(H37,0)</f>
        <v>140</v>
      </c>
      <c r="J37" s="18"/>
      <c r="K37" s="18">
        <v>14008</v>
      </c>
      <c r="L37" s="20">
        <v>140</v>
      </c>
      <c r="M37" s="20">
        <v>0</v>
      </c>
    </row>
    <row r="38" spans="1:13" ht="27">
      <c r="A38" s="66"/>
      <c r="B38" s="68"/>
      <c r="C38" s="68"/>
      <c r="D38" s="68"/>
      <c r="E38" s="21" t="s">
        <v>155</v>
      </c>
      <c r="F38" s="18">
        <v>3</v>
      </c>
      <c r="G38" s="18">
        <v>4.5</v>
      </c>
      <c r="H38" s="18">
        <v>13.5</v>
      </c>
      <c r="I38" s="18"/>
      <c r="J38" s="21" t="s">
        <v>149</v>
      </c>
      <c r="K38" s="18"/>
      <c r="L38" s="20"/>
      <c r="M38" s="20"/>
    </row>
    <row r="39" spans="1:13">
      <c r="A39" s="66"/>
      <c r="B39" s="68"/>
      <c r="C39" s="68"/>
      <c r="D39" s="68"/>
      <c r="E39" s="21" t="s">
        <v>156</v>
      </c>
      <c r="F39" s="18">
        <v>8</v>
      </c>
      <c r="G39" s="18">
        <v>3</v>
      </c>
      <c r="H39" s="18">
        <v>24</v>
      </c>
      <c r="I39" s="18"/>
      <c r="J39" s="21" t="s">
        <v>121</v>
      </c>
      <c r="K39" s="18"/>
      <c r="L39" s="20"/>
      <c r="M39" s="20"/>
    </row>
    <row r="40" spans="1:13">
      <c r="A40" s="66"/>
      <c r="B40" s="68"/>
      <c r="C40" s="68"/>
      <c r="D40" s="68"/>
      <c r="E40" s="21" t="s">
        <v>157</v>
      </c>
      <c r="F40" s="18">
        <v>14</v>
      </c>
      <c r="G40" s="18">
        <v>3</v>
      </c>
      <c r="H40" s="18">
        <v>42</v>
      </c>
      <c r="I40" s="18"/>
      <c r="J40" s="21" t="s">
        <v>121</v>
      </c>
      <c r="K40" s="18"/>
      <c r="L40" s="20"/>
      <c r="M40" s="20"/>
    </row>
    <row r="41" spans="1:13" ht="27">
      <c r="A41" s="66"/>
      <c r="B41" s="68"/>
      <c r="C41" s="68"/>
      <c r="D41" s="68"/>
      <c r="E41" s="21" t="s">
        <v>158</v>
      </c>
      <c r="F41" s="18">
        <v>20</v>
      </c>
      <c r="G41" s="18">
        <v>3</v>
      </c>
      <c r="H41" s="18">
        <v>60</v>
      </c>
      <c r="I41" s="18"/>
      <c r="J41" s="21" t="s">
        <v>159</v>
      </c>
      <c r="K41" s="18"/>
      <c r="L41" s="20"/>
      <c r="M41" s="20"/>
    </row>
    <row r="42" spans="1:13">
      <c r="A42" s="66"/>
      <c r="B42" s="68"/>
      <c r="C42" s="68">
        <v>2</v>
      </c>
      <c r="D42" s="68" t="s">
        <v>160</v>
      </c>
      <c r="E42" s="21" t="s">
        <v>118</v>
      </c>
      <c r="F42" s="18">
        <v>260</v>
      </c>
      <c r="G42" s="18"/>
      <c r="H42" s="18">
        <v>3535.3</v>
      </c>
      <c r="I42" s="18">
        <f>ROUND(H42,0)</f>
        <v>3535</v>
      </c>
      <c r="J42" s="18"/>
      <c r="K42" s="18">
        <v>3547</v>
      </c>
      <c r="L42" s="20">
        <v>3535</v>
      </c>
      <c r="M42" s="20">
        <v>0</v>
      </c>
    </row>
    <row r="43" spans="1:13">
      <c r="A43" s="66"/>
      <c r="B43" s="68"/>
      <c r="C43" s="68"/>
      <c r="D43" s="68"/>
      <c r="E43" s="21" t="s">
        <v>161</v>
      </c>
      <c r="F43" s="18">
        <v>61</v>
      </c>
      <c r="G43" s="18">
        <v>10.8</v>
      </c>
      <c r="H43" s="18">
        <v>658.8</v>
      </c>
      <c r="I43" s="18"/>
      <c r="J43" s="18"/>
      <c r="K43" s="18"/>
      <c r="L43" s="20"/>
      <c r="M43" s="20"/>
    </row>
    <row r="44" spans="1:13">
      <c r="A44" s="66"/>
      <c r="B44" s="68"/>
      <c r="C44" s="68"/>
      <c r="D44" s="68"/>
      <c r="E44" s="21" t="s">
        <v>162</v>
      </c>
      <c r="F44" s="18">
        <v>142</v>
      </c>
      <c r="G44" s="18">
        <v>13.5</v>
      </c>
      <c r="H44" s="18">
        <v>1917</v>
      </c>
      <c r="I44" s="18"/>
      <c r="J44" s="18"/>
      <c r="K44" s="18"/>
      <c r="L44" s="20"/>
      <c r="M44" s="20"/>
    </row>
    <row r="45" spans="1:13">
      <c r="A45" s="66"/>
      <c r="B45" s="68"/>
      <c r="C45" s="68"/>
      <c r="D45" s="68"/>
      <c r="E45" s="21" t="s">
        <v>163</v>
      </c>
      <c r="F45" s="18">
        <v>19</v>
      </c>
      <c r="G45" s="18">
        <v>4.5</v>
      </c>
      <c r="H45" s="18">
        <v>85.5</v>
      </c>
      <c r="I45" s="18"/>
      <c r="J45" s="18"/>
      <c r="K45" s="18"/>
      <c r="L45" s="20"/>
      <c r="M45" s="20"/>
    </row>
    <row r="46" spans="1:13">
      <c r="A46" s="66"/>
      <c r="B46" s="68"/>
      <c r="C46" s="68"/>
      <c r="D46" s="68"/>
      <c r="E46" s="21" t="s">
        <v>164</v>
      </c>
      <c r="F46" s="18">
        <v>38</v>
      </c>
      <c r="G46" s="18">
        <v>23</v>
      </c>
      <c r="H46" s="18">
        <v>874</v>
      </c>
      <c r="I46" s="18"/>
      <c r="J46" s="18"/>
      <c r="K46" s="18"/>
      <c r="L46" s="20"/>
      <c r="M46" s="20"/>
    </row>
    <row r="47" spans="1:13" s="23" customFormat="1">
      <c r="A47" s="66">
        <v>5</v>
      </c>
      <c r="B47" s="68" t="s">
        <v>45</v>
      </c>
      <c r="C47" s="66" t="s">
        <v>64</v>
      </c>
      <c r="D47" s="66"/>
      <c r="E47" s="66"/>
      <c r="F47" s="38">
        <f>SUM(F48,F52,F59,F61,F79,F83)</f>
        <v>531</v>
      </c>
      <c r="G47" s="38"/>
      <c r="H47" s="38">
        <f>SUM(H48,H52,H59,H61,H79,H83)</f>
        <v>13053.067999999999</v>
      </c>
      <c r="I47" s="38">
        <f>SUM(I48:I91)</f>
        <v>13053</v>
      </c>
      <c r="J47" s="38"/>
      <c r="K47" s="38">
        <v>15454</v>
      </c>
      <c r="L47" s="39">
        <v>6498</v>
      </c>
      <c r="M47" s="39">
        <v>6555</v>
      </c>
    </row>
    <row r="48" spans="1:13">
      <c r="A48" s="66"/>
      <c r="B48" s="68"/>
      <c r="C48" s="68">
        <v>1</v>
      </c>
      <c r="D48" s="68" t="s">
        <v>165</v>
      </c>
      <c r="E48" s="21" t="s">
        <v>118</v>
      </c>
      <c r="F48" s="18">
        <v>13</v>
      </c>
      <c r="G48" s="18"/>
      <c r="H48" s="18">
        <v>340</v>
      </c>
      <c r="I48" s="18">
        <f>ROUND(H48,0)</f>
        <v>340</v>
      </c>
      <c r="J48" s="18"/>
      <c r="K48" s="18">
        <v>2044</v>
      </c>
      <c r="L48" s="20">
        <v>340</v>
      </c>
      <c r="M48" s="20">
        <v>0</v>
      </c>
    </row>
    <row r="49" spans="1:13">
      <c r="A49" s="66"/>
      <c r="B49" s="68"/>
      <c r="C49" s="68"/>
      <c r="D49" s="68"/>
      <c r="E49" s="21" t="s">
        <v>166</v>
      </c>
      <c r="F49" s="18">
        <v>6</v>
      </c>
      <c r="G49" s="18">
        <v>25</v>
      </c>
      <c r="H49" s="18">
        <v>150</v>
      </c>
      <c r="I49" s="18"/>
      <c r="J49" s="18"/>
      <c r="K49" s="18"/>
      <c r="L49" s="20"/>
      <c r="M49" s="20"/>
    </row>
    <row r="50" spans="1:13">
      <c r="A50" s="66"/>
      <c r="B50" s="68"/>
      <c r="C50" s="68"/>
      <c r="D50" s="68"/>
      <c r="E50" s="21" t="s">
        <v>167</v>
      </c>
      <c r="F50" s="18">
        <v>6</v>
      </c>
      <c r="G50" s="18">
        <v>25</v>
      </c>
      <c r="H50" s="18">
        <v>150</v>
      </c>
      <c r="I50" s="18"/>
      <c r="J50" s="18"/>
      <c r="K50" s="18"/>
      <c r="L50" s="20"/>
      <c r="M50" s="20"/>
    </row>
    <row r="51" spans="1:13">
      <c r="A51" s="66"/>
      <c r="B51" s="68"/>
      <c r="C51" s="68"/>
      <c r="D51" s="68"/>
      <c r="E51" s="21" t="s">
        <v>168</v>
      </c>
      <c r="F51" s="18">
        <v>1</v>
      </c>
      <c r="G51" s="18">
        <v>40</v>
      </c>
      <c r="H51" s="18">
        <v>40</v>
      </c>
      <c r="I51" s="18"/>
      <c r="J51" s="18"/>
      <c r="K51" s="18"/>
      <c r="L51" s="20"/>
      <c r="M51" s="20"/>
    </row>
    <row r="52" spans="1:13">
      <c r="A52" s="66"/>
      <c r="B52" s="68"/>
      <c r="C52" s="68">
        <v>2</v>
      </c>
      <c r="D52" s="68" t="s">
        <v>169</v>
      </c>
      <c r="E52" s="21" t="s">
        <v>118</v>
      </c>
      <c r="F52" s="18">
        <f>SUM(F53:F58)</f>
        <v>27</v>
      </c>
      <c r="G52" s="18"/>
      <c r="H52" s="18">
        <f>SUM(H53:H58)</f>
        <v>1080</v>
      </c>
      <c r="I52" s="18">
        <f>ROUND(H52,0)</f>
        <v>1080</v>
      </c>
      <c r="J52" s="18"/>
      <c r="K52" s="18">
        <v>0</v>
      </c>
      <c r="L52" s="20">
        <v>0</v>
      </c>
      <c r="M52" s="20">
        <v>1080</v>
      </c>
    </row>
    <row r="53" spans="1:13">
      <c r="A53" s="66"/>
      <c r="B53" s="68"/>
      <c r="C53" s="68"/>
      <c r="D53" s="68"/>
      <c r="E53" s="21" t="s">
        <v>170</v>
      </c>
      <c r="F53" s="18">
        <v>0</v>
      </c>
      <c r="G53" s="18">
        <v>0</v>
      </c>
      <c r="H53" s="18">
        <v>0</v>
      </c>
      <c r="I53" s="18"/>
      <c r="J53" s="21" t="s">
        <v>171</v>
      </c>
      <c r="K53" s="18"/>
      <c r="L53" s="20"/>
      <c r="M53" s="20"/>
    </row>
    <row r="54" spans="1:13">
      <c r="A54" s="66"/>
      <c r="B54" s="68"/>
      <c r="C54" s="68"/>
      <c r="D54" s="68"/>
      <c r="E54" s="21" t="s">
        <v>172</v>
      </c>
      <c r="F54" s="18">
        <v>0</v>
      </c>
      <c r="G54" s="18">
        <v>0</v>
      </c>
      <c r="H54" s="18">
        <v>0</v>
      </c>
      <c r="I54" s="18"/>
      <c r="J54" s="21" t="s">
        <v>321</v>
      </c>
      <c r="K54" s="18"/>
      <c r="L54" s="20"/>
      <c r="M54" s="20"/>
    </row>
    <row r="55" spans="1:13">
      <c r="A55" s="66"/>
      <c r="B55" s="68"/>
      <c r="C55" s="68"/>
      <c r="D55" s="68"/>
      <c r="E55" s="21" t="s">
        <v>173</v>
      </c>
      <c r="F55" s="18">
        <v>3</v>
      </c>
      <c r="G55" s="18">
        <v>40</v>
      </c>
      <c r="H55" s="18">
        <v>120</v>
      </c>
      <c r="I55" s="18"/>
      <c r="J55" s="18"/>
      <c r="K55" s="18"/>
      <c r="L55" s="20"/>
      <c r="M55" s="20"/>
    </row>
    <row r="56" spans="1:13">
      <c r="A56" s="66"/>
      <c r="B56" s="68"/>
      <c r="C56" s="68"/>
      <c r="D56" s="68"/>
      <c r="E56" s="21" t="s">
        <v>174</v>
      </c>
      <c r="F56" s="18">
        <v>11</v>
      </c>
      <c r="G56" s="18">
        <v>40</v>
      </c>
      <c r="H56" s="18">
        <v>440</v>
      </c>
      <c r="I56" s="18"/>
      <c r="J56" s="18"/>
      <c r="K56" s="18"/>
      <c r="L56" s="20"/>
      <c r="M56" s="20"/>
    </row>
    <row r="57" spans="1:13">
      <c r="A57" s="66"/>
      <c r="B57" s="68"/>
      <c r="C57" s="68"/>
      <c r="D57" s="68"/>
      <c r="E57" s="21" t="s">
        <v>175</v>
      </c>
      <c r="F57" s="18">
        <v>2</v>
      </c>
      <c r="G57" s="18">
        <v>40</v>
      </c>
      <c r="H57" s="18">
        <v>80</v>
      </c>
      <c r="I57" s="18"/>
      <c r="J57" s="18"/>
      <c r="K57" s="18"/>
      <c r="L57" s="20"/>
      <c r="M57" s="20"/>
    </row>
    <row r="58" spans="1:13">
      <c r="A58" s="66"/>
      <c r="B58" s="68"/>
      <c r="C58" s="68"/>
      <c r="D58" s="68"/>
      <c r="E58" s="21" t="s">
        <v>176</v>
      </c>
      <c r="F58" s="18">
        <v>11</v>
      </c>
      <c r="G58" s="18">
        <v>40</v>
      </c>
      <c r="H58" s="18">
        <v>440</v>
      </c>
      <c r="I58" s="18"/>
      <c r="J58" s="18"/>
      <c r="K58" s="18"/>
      <c r="L58" s="20"/>
      <c r="M58" s="20"/>
    </row>
    <row r="59" spans="1:13">
      <c r="A59" s="66"/>
      <c r="B59" s="68"/>
      <c r="C59" s="68">
        <v>3</v>
      </c>
      <c r="D59" s="68" t="s">
        <v>177</v>
      </c>
      <c r="E59" s="21" t="s">
        <v>118</v>
      </c>
      <c r="F59" s="18">
        <v>1</v>
      </c>
      <c r="G59" s="18"/>
      <c r="H59" s="18">
        <v>25</v>
      </c>
      <c r="I59" s="18">
        <f>ROUND(H59,0)</f>
        <v>25</v>
      </c>
      <c r="J59" s="18"/>
      <c r="K59" s="18">
        <v>7277</v>
      </c>
      <c r="L59" s="20">
        <v>25</v>
      </c>
      <c r="M59" s="20">
        <v>0</v>
      </c>
    </row>
    <row r="60" spans="1:13">
      <c r="A60" s="66"/>
      <c r="B60" s="68"/>
      <c r="C60" s="68"/>
      <c r="D60" s="68"/>
      <c r="E60" s="21" t="s">
        <v>178</v>
      </c>
      <c r="F60" s="18">
        <v>1</v>
      </c>
      <c r="G60" s="18">
        <v>25</v>
      </c>
      <c r="H60" s="18">
        <v>25</v>
      </c>
      <c r="I60" s="18"/>
      <c r="J60" s="18"/>
      <c r="K60" s="18"/>
      <c r="L60" s="20"/>
      <c r="M60" s="20"/>
    </row>
    <row r="61" spans="1:13">
      <c r="A61" s="66"/>
      <c r="B61" s="68"/>
      <c r="C61" s="68">
        <v>4</v>
      </c>
      <c r="D61" s="68" t="s">
        <v>179</v>
      </c>
      <c r="E61" s="21" t="s">
        <v>118</v>
      </c>
      <c r="F61" s="18">
        <v>210</v>
      </c>
      <c r="G61" s="18"/>
      <c r="H61" s="18">
        <v>6116.3580000000002</v>
      </c>
      <c r="I61" s="18">
        <f>ROUND(H61,0)</f>
        <v>6116</v>
      </c>
      <c r="J61" s="18"/>
      <c r="K61" s="18">
        <v>4433</v>
      </c>
      <c r="L61" s="20">
        <v>4433</v>
      </c>
      <c r="M61" s="20">
        <v>1683</v>
      </c>
    </row>
    <row r="62" spans="1:13" ht="27">
      <c r="A62" s="66"/>
      <c r="B62" s="68"/>
      <c r="C62" s="68"/>
      <c r="D62" s="68"/>
      <c r="E62" s="21" t="s">
        <v>180</v>
      </c>
      <c r="F62" s="18">
        <v>18</v>
      </c>
      <c r="G62" s="18">
        <v>13.131</v>
      </c>
      <c r="H62" s="18">
        <v>236.358</v>
      </c>
      <c r="I62" s="18"/>
      <c r="J62" s="21" t="s">
        <v>149</v>
      </c>
      <c r="K62" s="18"/>
      <c r="L62" s="20"/>
      <c r="M62" s="20"/>
    </row>
    <row r="63" spans="1:13">
      <c r="A63" s="66"/>
      <c r="B63" s="68"/>
      <c r="C63" s="68"/>
      <c r="D63" s="68"/>
      <c r="E63" s="21" t="s">
        <v>181</v>
      </c>
      <c r="F63" s="18">
        <v>1</v>
      </c>
      <c r="G63" s="18">
        <v>50</v>
      </c>
      <c r="H63" s="18">
        <v>50</v>
      </c>
      <c r="I63" s="18"/>
      <c r="J63" s="18"/>
      <c r="K63" s="18"/>
      <c r="L63" s="20"/>
      <c r="M63" s="20"/>
    </row>
    <row r="64" spans="1:13">
      <c r="A64" s="66"/>
      <c r="B64" s="68"/>
      <c r="C64" s="68"/>
      <c r="D64" s="68"/>
      <c r="E64" s="21" t="s">
        <v>182</v>
      </c>
      <c r="F64" s="18">
        <v>10</v>
      </c>
      <c r="G64" s="18">
        <v>50</v>
      </c>
      <c r="H64" s="18">
        <v>500</v>
      </c>
      <c r="I64" s="18"/>
      <c r="J64" s="18"/>
      <c r="K64" s="18"/>
      <c r="L64" s="20"/>
      <c r="M64" s="20"/>
    </row>
    <row r="65" spans="1:13">
      <c r="A65" s="66"/>
      <c r="B65" s="68"/>
      <c r="C65" s="68"/>
      <c r="D65" s="68"/>
      <c r="E65" s="21" t="s">
        <v>183</v>
      </c>
      <c r="F65" s="18">
        <v>2</v>
      </c>
      <c r="G65" s="18">
        <v>50</v>
      </c>
      <c r="H65" s="18">
        <v>100</v>
      </c>
      <c r="I65" s="18"/>
      <c r="J65" s="18"/>
      <c r="K65" s="18"/>
      <c r="L65" s="20"/>
      <c r="M65" s="20"/>
    </row>
    <row r="66" spans="1:13">
      <c r="A66" s="66"/>
      <c r="B66" s="68"/>
      <c r="C66" s="68"/>
      <c r="D66" s="68"/>
      <c r="E66" s="21" t="s">
        <v>184</v>
      </c>
      <c r="F66" s="18">
        <v>2</v>
      </c>
      <c r="G66" s="18">
        <v>50</v>
      </c>
      <c r="H66" s="18">
        <v>100</v>
      </c>
      <c r="I66" s="18"/>
      <c r="J66" s="18"/>
      <c r="K66" s="18"/>
      <c r="L66" s="20"/>
      <c r="M66" s="20"/>
    </row>
    <row r="67" spans="1:13">
      <c r="A67" s="66"/>
      <c r="B67" s="68"/>
      <c r="C67" s="68"/>
      <c r="D67" s="68"/>
      <c r="E67" s="21" t="s">
        <v>185</v>
      </c>
      <c r="F67" s="18">
        <v>9</v>
      </c>
      <c r="G67" s="18">
        <v>50</v>
      </c>
      <c r="H67" s="18">
        <v>450</v>
      </c>
      <c r="I67" s="18"/>
      <c r="J67" s="18"/>
      <c r="K67" s="18"/>
      <c r="L67" s="20"/>
      <c r="M67" s="20"/>
    </row>
    <row r="68" spans="1:13" ht="27">
      <c r="A68" s="66"/>
      <c r="B68" s="68"/>
      <c r="C68" s="68"/>
      <c r="D68" s="68"/>
      <c r="E68" s="21" t="s">
        <v>186</v>
      </c>
      <c r="F68" s="18">
        <v>0</v>
      </c>
      <c r="G68" s="18">
        <v>0</v>
      </c>
      <c r="H68" s="18">
        <v>0</v>
      </c>
      <c r="I68" s="18"/>
      <c r="J68" s="21" t="s">
        <v>187</v>
      </c>
      <c r="K68" s="18"/>
      <c r="L68" s="20"/>
      <c r="M68" s="20"/>
    </row>
    <row r="69" spans="1:13" ht="27">
      <c r="A69" s="66"/>
      <c r="B69" s="68"/>
      <c r="C69" s="68"/>
      <c r="D69" s="68"/>
      <c r="E69" s="21" t="s">
        <v>188</v>
      </c>
      <c r="F69" s="18">
        <v>89</v>
      </c>
      <c r="G69" s="18">
        <v>25</v>
      </c>
      <c r="H69" s="18">
        <v>2225</v>
      </c>
      <c r="I69" s="18"/>
      <c r="J69" s="21" t="s">
        <v>189</v>
      </c>
      <c r="K69" s="18"/>
      <c r="L69" s="20"/>
      <c r="M69" s="20"/>
    </row>
    <row r="70" spans="1:13">
      <c r="A70" s="66"/>
      <c r="B70" s="68"/>
      <c r="C70" s="68"/>
      <c r="D70" s="68"/>
      <c r="E70" s="21" t="s">
        <v>190</v>
      </c>
      <c r="F70" s="18">
        <v>1</v>
      </c>
      <c r="G70" s="18">
        <v>25</v>
      </c>
      <c r="H70" s="18">
        <v>25</v>
      </c>
      <c r="I70" s="18"/>
      <c r="J70" s="18"/>
      <c r="K70" s="18"/>
      <c r="L70" s="20"/>
      <c r="M70" s="20"/>
    </row>
    <row r="71" spans="1:13">
      <c r="A71" s="66"/>
      <c r="B71" s="68"/>
      <c r="C71" s="68"/>
      <c r="D71" s="68"/>
      <c r="E71" s="21" t="s">
        <v>191</v>
      </c>
      <c r="F71" s="18">
        <v>9</v>
      </c>
      <c r="G71" s="18">
        <v>25</v>
      </c>
      <c r="H71" s="18">
        <v>225</v>
      </c>
      <c r="I71" s="18"/>
      <c r="J71" s="18"/>
      <c r="K71" s="18"/>
      <c r="L71" s="20"/>
      <c r="M71" s="20"/>
    </row>
    <row r="72" spans="1:13">
      <c r="A72" s="66"/>
      <c r="B72" s="68"/>
      <c r="C72" s="68"/>
      <c r="D72" s="68"/>
      <c r="E72" s="21" t="s">
        <v>192</v>
      </c>
      <c r="F72" s="18">
        <v>1</v>
      </c>
      <c r="G72" s="18">
        <v>25</v>
      </c>
      <c r="H72" s="18">
        <v>25</v>
      </c>
      <c r="I72" s="18"/>
      <c r="J72" s="18"/>
      <c r="K72" s="18"/>
      <c r="L72" s="20"/>
      <c r="M72" s="20"/>
    </row>
    <row r="73" spans="1:13">
      <c r="A73" s="66"/>
      <c r="B73" s="68"/>
      <c r="C73" s="68"/>
      <c r="D73" s="68"/>
      <c r="E73" s="21" t="s">
        <v>193</v>
      </c>
      <c r="F73" s="18">
        <v>36</v>
      </c>
      <c r="G73" s="18">
        <v>25</v>
      </c>
      <c r="H73" s="18">
        <v>900</v>
      </c>
      <c r="I73" s="18"/>
      <c r="J73" s="18"/>
      <c r="K73" s="18"/>
      <c r="L73" s="20"/>
      <c r="M73" s="20"/>
    </row>
    <row r="74" spans="1:13">
      <c r="A74" s="66"/>
      <c r="B74" s="68"/>
      <c r="C74" s="68"/>
      <c r="D74" s="68"/>
      <c r="E74" s="21" t="s">
        <v>194</v>
      </c>
      <c r="F74" s="18">
        <v>5</v>
      </c>
      <c r="G74" s="18">
        <v>40</v>
      </c>
      <c r="H74" s="18">
        <v>200</v>
      </c>
      <c r="I74" s="18"/>
      <c r="J74" s="18"/>
      <c r="K74" s="18"/>
      <c r="L74" s="20"/>
      <c r="M74" s="20"/>
    </row>
    <row r="75" spans="1:13">
      <c r="A75" s="66"/>
      <c r="B75" s="68"/>
      <c r="C75" s="68"/>
      <c r="D75" s="68"/>
      <c r="E75" s="21" t="s">
        <v>195</v>
      </c>
      <c r="F75" s="18">
        <v>4</v>
      </c>
      <c r="G75" s="18">
        <v>40</v>
      </c>
      <c r="H75" s="18">
        <v>160</v>
      </c>
      <c r="I75" s="18"/>
      <c r="J75" s="18"/>
      <c r="K75" s="18"/>
      <c r="L75" s="20"/>
      <c r="M75" s="20"/>
    </row>
    <row r="76" spans="1:13">
      <c r="A76" s="66"/>
      <c r="B76" s="68"/>
      <c r="C76" s="68"/>
      <c r="D76" s="68"/>
      <c r="E76" s="21" t="s">
        <v>196</v>
      </c>
      <c r="F76" s="18">
        <v>21</v>
      </c>
      <c r="G76" s="18">
        <v>40</v>
      </c>
      <c r="H76" s="18">
        <v>840</v>
      </c>
      <c r="I76" s="18"/>
      <c r="J76" s="18"/>
      <c r="K76" s="18"/>
      <c r="L76" s="20"/>
      <c r="M76" s="20"/>
    </row>
    <row r="77" spans="1:13" ht="27">
      <c r="A77" s="66"/>
      <c r="B77" s="68"/>
      <c r="C77" s="68"/>
      <c r="D77" s="68"/>
      <c r="E77" s="21" t="s">
        <v>197</v>
      </c>
      <c r="F77" s="18">
        <v>0</v>
      </c>
      <c r="G77" s="18">
        <v>0</v>
      </c>
      <c r="H77" s="18">
        <v>0</v>
      </c>
      <c r="I77" s="18"/>
      <c r="J77" s="21" t="s">
        <v>149</v>
      </c>
      <c r="K77" s="18"/>
      <c r="L77" s="20"/>
      <c r="M77" s="20"/>
    </row>
    <row r="78" spans="1:13">
      <c r="A78" s="66"/>
      <c r="B78" s="68"/>
      <c r="C78" s="68"/>
      <c r="D78" s="68"/>
      <c r="E78" s="21" t="s">
        <v>198</v>
      </c>
      <c r="F78" s="18">
        <v>2</v>
      </c>
      <c r="G78" s="18">
        <v>40</v>
      </c>
      <c r="H78" s="18">
        <v>80</v>
      </c>
      <c r="I78" s="18"/>
      <c r="J78" s="18"/>
      <c r="K78" s="18"/>
      <c r="L78" s="20"/>
      <c r="M78" s="20"/>
    </row>
    <row r="79" spans="1:13">
      <c r="A79" s="66"/>
      <c r="B79" s="68"/>
      <c r="C79" s="68">
        <v>5</v>
      </c>
      <c r="D79" s="68" t="s">
        <v>199</v>
      </c>
      <c r="E79" s="21" t="s">
        <v>118</v>
      </c>
      <c r="F79" s="18">
        <v>245</v>
      </c>
      <c r="G79" s="18"/>
      <c r="H79" s="18">
        <v>3905.71</v>
      </c>
      <c r="I79" s="18">
        <f>ROUND(H79,0)</f>
        <v>3906</v>
      </c>
      <c r="J79" s="18"/>
      <c r="K79" s="18">
        <v>789</v>
      </c>
      <c r="L79" s="20">
        <v>789</v>
      </c>
      <c r="M79" s="20">
        <v>3117</v>
      </c>
    </row>
    <row r="80" spans="1:13">
      <c r="A80" s="66"/>
      <c r="B80" s="68"/>
      <c r="C80" s="68"/>
      <c r="D80" s="68"/>
      <c r="E80" s="21" t="s">
        <v>200</v>
      </c>
      <c r="F80" s="18">
        <v>124</v>
      </c>
      <c r="G80" s="18">
        <v>13.23</v>
      </c>
      <c r="H80" s="18">
        <v>1640.52</v>
      </c>
      <c r="I80" s="18"/>
      <c r="J80" s="18"/>
      <c r="K80" s="18"/>
      <c r="L80" s="20"/>
      <c r="M80" s="20"/>
    </row>
    <row r="81" spans="1:13">
      <c r="A81" s="66"/>
      <c r="B81" s="68"/>
      <c r="C81" s="68"/>
      <c r="D81" s="68"/>
      <c r="E81" s="21" t="s">
        <v>201</v>
      </c>
      <c r="F81" s="18">
        <v>53</v>
      </c>
      <c r="G81" s="18">
        <v>13.23</v>
      </c>
      <c r="H81" s="18">
        <v>701.19</v>
      </c>
      <c r="I81" s="18"/>
      <c r="J81" s="18"/>
      <c r="K81" s="18"/>
      <c r="L81" s="20"/>
      <c r="M81" s="20"/>
    </row>
    <row r="82" spans="1:13">
      <c r="A82" s="66"/>
      <c r="B82" s="68"/>
      <c r="C82" s="68"/>
      <c r="D82" s="68"/>
      <c r="E82" s="21" t="s">
        <v>202</v>
      </c>
      <c r="F82" s="18">
        <v>68</v>
      </c>
      <c r="G82" s="18">
        <v>23</v>
      </c>
      <c r="H82" s="18">
        <v>1564</v>
      </c>
      <c r="I82" s="18"/>
      <c r="J82" s="18"/>
      <c r="K82" s="18"/>
      <c r="L82" s="20"/>
      <c r="M82" s="20"/>
    </row>
    <row r="83" spans="1:13">
      <c r="A83" s="66"/>
      <c r="B83" s="68"/>
      <c r="C83" s="68">
        <v>6</v>
      </c>
      <c r="D83" s="68" t="s">
        <v>203</v>
      </c>
      <c r="E83" s="21" t="s">
        <v>118</v>
      </c>
      <c r="F83" s="18">
        <v>35</v>
      </c>
      <c r="G83" s="18"/>
      <c r="H83" s="18">
        <v>1586</v>
      </c>
      <c r="I83" s="18">
        <f>ROUND(H83,0)</f>
        <v>1586</v>
      </c>
      <c r="J83" s="18"/>
      <c r="K83" s="18">
        <v>911</v>
      </c>
      <c r="L83" s="20">
        <v>911</v>
      </c>
      <c r="M83" s="20">
        <v>675</v>
      </c>
    </row>
    <row r="84" spans="1:13">
      <c r="A84" s="66"/>
      <c r="B84" s="68"/>
      <c r="C84" s="68"/>
      <c r="D84" s="68"/>
      <c r="E84" s="21" t="s">
        <v>204</v>
      </c>
      <c r="F84" s="18">
        <v>10</v>
      </c>
      <c r="G84" s="18">
        <v>50</v>
      </c>
      <c r="H84" s="18">
        <v>500</v>
      </c>
      <c r="I84" s="18"/>
      <c r="J84" s="18"/>
      <c r="K84" s="18"/>
      <c r="L84" s="20"/>
      <c r="M84" s="20"/>
    </row>
    <row r="85" spans="1:13">
      <c r="A85" s="66"/>
      <c r="B85" s="68"/>
      <c r="C85" s="68"/>
      <c r="D85" s="68"/>
      <c r="E85" s="21" t="s">
        <v>205</v>
      </c>
      <c r="F85" s="18">
        <v>1</v>
      </c>
      <c r="G85" s="18">
        <v>20</v>
      </c>
      <c r="H85" s="18">
        <v>20</v>
      </c>
      <c r="I85" s="18"/>
      <c r="J85" s="18"/>
      <c r="K85" s="18"/>
      <c r="L85" s="20"/>
      <c r="M85" s="20"/>
    </row>
    <row r="86" spans="1:13">
      <c r="A86" s="66"/>
      <c r="B86" s="68"/>
      <c r="C86" s="68"/>
      <c r="D86" s="68"/>
      <c r="E86" s="21" t="s">
        <v>206</v>
      </c>
      <c r="F86" s="18">
        <v>8</v>
      </c>
      <c r="G86" s="18">
        <v>40</v>
      </c>
      <c r="H86" s="18">
        <v>320</v>
      </c>
      <c r="I86" s="18"/>
      <c r="J86" s="18"/>
      <c r="K86" s="18"/>
      <c r="L86" s="20"/>
      <c r="M86" s="20"/>
    </row>
    <row r="87" spans="1:13">
      <c r="A87" s="66"/>
      <c r="B87" s="68"/>
      <c r="C87" s="68"/>
      <c r="D87" s="68"/>
      <c r="E87" s="21" t="s">
        <v>207</v>
      </c>
      <c r="F87" s="18">
        <v>1</v>
      </c>
      <c r="G87" s="18">
        <v>46</v>
      </c>
      <c r="H87" s="18">
        <v>46</v>
      </c>
      <c r="I87" s="18"/>
      <c r="J87" s="18"/>
      <c r="K87" s="18"/>
      <c r="L87" s="20"/>
      <c r="M87" s="20"/>
    </row>
    <row r="88" spans="1:13">
      <c r="A88" s="66"/>
      <c r="B88" s="68"/>
      <c r="C88" s="68"/>
      <c r="D88" s="68"/>
      <c r="E88" s="21" t="s">
        <v>208</v>
      </c>
      <c r="F88" s="18">
        <v>3</v>
      </c>
      <c r="G88" s="18">
        <v>50</v>
      </c>
      <c r="H88" s="18">
        <v>150</v>
      </c>
      <c r="I88" s="18"/>
      <c r="J88" s="18"/>
      <c r="K88" s="18"/>
      <c r="L88" s="20"/>
      <c r="M88" s="20"/>
    </row>
    <row r="89" spans="1:13">
      <c r="A89" s="66"/>
      <c r="B89" s="68"/>
      <c r="C89" s="68"/>
      <c r="D89" s="68"/>
      <c r="E89" s="21" t="s">
        <v>209</v>
      </c>
      <c r="F89" s="18">
        <v>1</v>
      </c>
      <c r="G89" s="18">
        <v>50</v>
      </c>
      <c r="H89" s="18">
        <v>50</v>
      </c>
      <c r="I89" s="18"/>
      <c r="J89" s="18"/>
      <c r="K89" s="18"/>
      <c r="L89" s="20"/>
      <c r="M89" s="20"/>
    </row>
    <row r="90" spans="1:13">
      <c r="A90" s="66"/>
      <c r="B90" s="68"/>
      <c r="C90" s="68"/>
      <c r="D90" s="68"/>
      <c r="E90" s="21" t="s">
        <v>210</v>
      </c>
      <c r="F90" s="18">
        <v>9</v>
      </c>
      <c r="G90" s="18">
        <v>50</v>
      </c>
      <c r="H90" s="18">
        <v>450</v>
      </c>
      <c r="I90" s="18"/>
      <c r="J90" s="18"/>
      <c r="K90" s="18"/>
      <c r="L90" s="20"/>
      <c r="M90" s="20"/>
    </row>
    <row r="91" spans="1:13">
      <c r="A91" s="66"/>
      <c r="B91" s="68"/>
      <c r="C91" s="68"/>
      <c r="D91" s="68"/>
      <c r="E91" s="21" t="s">
        <v>211</v>
      </c>
      <c r="F91" s="18">
        <v>2</v>
      </c>
      <c r="G91" s="18">
        <v>25</v>
      </c>
      <c r="H91" s="18">
        <v>50</v>
      </c>
      <c r="I91" s="18"/>
      <c r="J91" s="18"/>
      <c r="K91" s="18"/>
      <c r="L91" s="20"/>
      <c r="M91" s="20"/>
    </row>
    <row r="92" spans="1:13" s="23" customFormat="1">
      <c r="A92" s="66">
        <v>6</v>
      </c>
      <c r="B92" s="68" t="s">
        <v>47</v>
      </c>
      <c r="C92" s="66" t="s">
        <v>64</v>
      </c>
      <c r="D92" s="66"/>
      <c r="E92" s="66"/>
      <c r="F92" s="38">
        <v>958</v>
      </c>
      <c r="G92" s="38"/>
      <c r="H92" s="38">
        <v>5269</v>
      </c>
      <c r="I92" s="38">
        <f>SUM(I93:I94)</f>
        <v>5269</v>
      </c>
      <c r="J92" s="38"/>
      <c r="K92" s="38">
        <v>1299</v>
      </c>
      <c r="L92" s="39">
        <v>1299</v>
      </c>
      <c r="M92" s="39">
        <v>3970</v>
      </c>
    </row>
    <row r="93" spans="1:13">
      <c r="A93" s="66"/>
      <c r="B93" s="68"/>
      <c r="C93" s="68">
        <v>1</v>
      </c>
      <c r="D93" s="68" t="s">
        <v>212</v>
      </c>
      <c r="E93" s="21" t="s">
        <v>118</v>
      </c>
      <c r="F93" s="18">
        <v>958</v>
      </c>
      <c r="G93" s="18"/>
      <c r="H93" s="18">
        <v>5269</v>
      </c>
      <c r="I93" s="18">
        <f>ROUND(H93,0)</f>
        <v>5269</v>
      </c>
      <c r="J93" s="18"/>
      <c r="K93" s="18">
        <v>1299</v>
      </c>
      <c r="L93" s="20">
        <v>1299</v>
      </c>
      <c r="M93" s="20">
        <v>3970</v>
      </c>
    </row>
    <row r="94" spans="1:13">
      <c r="A94" s="66"/>
      <c r="B94" s="68"/>
      <c r="C94" s="68"/>
      <c r="D94" s="68"/>
      <c r="E94" s="21" t="s">
        <v>213</v>
      </c>
      <c r="F94" s="18">
        <v>958</v>
      </c>
      <c r="G94" s="18">
        <v>5.5</v>
      </c>
      <c r="H94" s="18">
        <v>5269</v>
      </c>
      <c r="I94" s="18"/>
      <c r="J94" s="18"/>
      <c r="K94" s="18"/>
      <c r="L94" s="20"/>
      <c r="M94" s="20"/>
    </row>
    <row r="95" spans="1:13" s="23" customFormat="1">
      <c r="A95" s="66">
        <v>7</v>
      </c>
      <c r="B95" s="68" t="s">
        <v>48</v>
      </c>
      <c r="C95" s="66" t="s">
        <v>64</v>
      </c>
      <c r="D95" s="66"/>
      <c r="E95" s="66"/>
      <c r="F95" s="38">
        <v>266</v>
      </c>
      <c r="G95" s="38"/>
      <c r="H95" s="38">
        <v>1156</v>
      </c>
      <c r="I95" s="38">
        <f>SUM(I96:I103)</f>
        <v>1156</v>
      </c>
      <c r="J95" s="38"/>
      <c r="K95" s="38">
        <v>6282</v>
      </c>
      <c r="L95" s="39">
        <v>975</v>
      </c>
      <c r="M95" s="39">
        <v>181</v>
      </c>
    </row>
    <row r="96" spans="1:13">
      <c r="A96" s="66"/>
      <c r="B96" s="68"/>
      <c r="C96" s="68">
        <v>1</v>
      </c>
      <c r="D96" s="68" t="s">
        <v>214</v>
      </c>
      <c r="E96" s="21" t="s">
        <v>118</v>
      </c>
      <c r="F96" s="18">
        <v>40</v>
      </c>
      <c r="G96" s="18"/>
      <c r="H96" s="18">
        <v>181</v>
      </c>
      <c r="I96" s="18">
        <f>ROUND(H96,0)</f>
        <v>181</v>
      </c>
      <c r="J96" s="18"/>
      <c r="K96" s="18">
        <v>0</v>
      </c>
      <c r="L96" s="20">
        <v>0</v>
      </c>
      <c r="M96" s="20">
        <v>181</v>
      </c>
    </row>
    <row r="97" spans="1:13">
      <c r="A97" s="66"/>
      <c r="B97" s="68"/>
      <c r="C97" s="68"/>
      <c r="D97" s="68"/>
      <c r="E97" s="21" t="s">
        <v>215</v>
      </c>
      <c r="F97" s="17">
        <v>31</v>
      </c>
      <c r="G97" s="18" t="s">
        <v>125</v>
      </c>
      <c r="H97" s="17">
        <v>139.5</v>
      </c>
      <c r="I97" s="18"/>
      <c r="J97" s="18"/>
      <c r="K97" s="18"/>
      <c r="L97" s="20"/>
      <c r="M97" s="20"/>
    </row>
    <row r="98" spans="1:13">
      <c r="A98" s="66"/>
      <c r="B98" s="68"/>
      <c r="C98" s="68"/>
      <c r="D98" s="68"/>
      <c r="E98" s="21" t="s">
        <v>216</v>
      </c>
      <c r="F98" s="17">
        <v>5</v>
      </c>
      <c r="G98" s="18" t="s">
        <v>125</v>
      </c>
      <c r="H98" s="17">
        <v>22.5</v>
      </c>
      <c r="I98" s="18"/>
      <c r="J98" s="18"/>
      <c r="K98" s="18"/>
      <c r="L98" s="20"/>
      <c r="M98" s="20"/>
    </row>
    <row r="99" spans="1:13">
      <c r="A99" s="66"/>
      <c r="B99" s="68"/>
      <c r="C99" s="68"/>
      <c r="D99" s="68"/>
      <c r="E99" s="21" t="s">
        <v>217</v>
      </c>
      <c r="F99" s="17">
        <v>3</v>
      </c>
      <c r="G99" s="18" t="s">
        <v>125</v>
      </c>
      <c r="H99" s="17">
        <v>13.5</v>
      </c>
      <c r="I99" s="18"/>
      <c r="J99" s="18"/>
      <c r="K99" s="18"/>
      <c r="L99" s="20"/>
      <c r="M99" s="20"/>
    </row>
    <row r="100" spans="1:13">
      <c r="A100" s="66"/>
      <c r="B100" s="68"/>
      <c r="C100" s="68"/>
      <c r="D100" s="68"/>
      <c r="E100" s="21" t="s">
        <v>218</v>
      </c>
      <c r="F100" s="17">
        <v>1</v>
      </c>
      <c r="G100" s="18" t="s">
        <v>130</v>
      </c>
      <c r="H100" s="17">
        <v>5.5</v>
      </c>
      <c r="I100" s="18"/>
      <c r="J100" s="18"/>
      <c r="K100" s="18"/>
      <c r="L100" s="20"/>
      <c r="M100" s="20"/>
    </row>
    <row r="101" spans="1:13">
      <c r="A101" s="66"/>
      <c r="B101" s="68"/>
      <c r="C101" s="68">
        <v>2</v>
      </c>
      <c r="D101" s="68" t="s">
        <v>219</v>
      </c>
      <c r="E101" s="21" t="s">
        <v>118</v>
      </c>
      <c r="F101" s="17">
        <v>226</v>
      </c>
      <c r="G101" s="18"/>
      <c r="H101" s="17">
        <v>975</v>
      </c>
      <c r="I101" s="18">
        <f>ROUND(H101,0)</f>
        <v>975</v>
      </c>
      <c r="J101" s="18"/>
      <c r="K101" s="18">
        <v>6282</v>
      </c>
      <c r="L101" s="20">
        <v>975</v>
      </c>
      <c r="M101" s="20">
        <v>0</v>
      </c>
    </row>
    <row r="102" spans="1:13">
      <c r="A102" s="66"/>
      <c r="B102" s="68"/>
      <c r="C102" s="68"/>
      <c r="D102" s="68"/>
      <c r="E102" s="21" t="s">
        <v>220</v>
      </c>
      <c r="F102" s="17">
        <v>198</v>
      </c>
      <c r="G102" s="18" t="s">
        <v>125</v>
      </c>
      <c r="H102" s="17">
        <v>891</v>
      </c>
      <c r="I102" s="18"/>
      <c r="J102" s="18"/>
      <c r="K102" s="18"/>
      <c r="L102" s="20"/>
      <c r="M102" s="20"/>
    </row>
    <row r="103" spans="1:13">
      <c r="A103" s="66"/>
      <c r="B103" s="68"/>
      <c r="C103" s="68"/>
      <c r="D103" s="68"/>
      <c r="E103" s="21" t="s">
        <v>221</v>
      </c>
      <c r="F103" s="17">
        <v>28</v>
      </c>
      <c r="G103" s="18" t="s">
        <v>222</v>
      </c>
      <c r="H103" s="17">
        <v>84</v>
      </c>
      <c r="I103" s="18"/>
      <c r="J103" s="18"/>
      <c r="K103" s="18"/>
      <c r="L103" s="20"/>
      <c r="M103" s="20"/>
    </row>
    <row r="104" spans="1:13" s="23" customFormat="1">
      <c r="A104" s="66">
        <v>8</v>
      </c>
      <c r="B104" s="68" t="s">
        <v>50</v>
      </c>
      <c r="C104" s="66" t="s">
        <v>64</v>
      </c>
      <c r="D104" s="66"/>
      <c r="E104" s="66"/>
      <c r="F104" s="38">
        <v>166</v>
      </c>
      <c r="G104" s="38"/>
      <c r="H104" s="38">
        <v>6654</v>
      </c>
      <c r="I104" s="38">
        <f>SUM(I105:I118)</f>
        <v>6654</v>
      </c>
      <c r="J104" s="38"/>
      <c r="K104" s="38">
        <v>2893</v>
      </c>
      <c r="L104" s="38">
        <v>2332</v>
      </c>
      <c r="M104" s="39">
        <v>4322</v>
      </c>
    </row>
    <row r="105" spans="1:13">
      <c r="A105" s="66"/>
      <c r="B105" s="68"/>
      <c r="C105" s="68">
        <v>1</v>
      </c>
      <c r="D105" s="68" t="s">
        <v>223</v>
      </c>
      <c r="E105" s="21" t="s">
        <v>118</v>
      </c>
      <c r="F105" s="18">
        <v>14</v>
      </c>
      <c r="G105" s="18"/>
      <c r="H105" s="18">
        <v>555</v>
      </c>
      <c r="I105" s="18">
        <f>ROUND(H105,0)</f>
        <v>555</v>
      </c>
      <c r="J105" s="18"/>
      <c r="K105" s="18">
        <v>1116</v>
      </c>
      <c r="L105" s="20">
        <v>555</v>
      </c>
      <c r="M105" s="20">
        <v>0</v>
      </c>
    </row>
    <row r="106" spans="1:13">
      <c r="A106" s="66"/>
      <c r="B106" s="68"/>
      <c r="C106" s="68"/>
      <c r="D106" s="68"/>
      <c r="E106" s="21" t="s">
        <v>224</v>
      </c>
      <c r="F106" s="18">
        <v>3</v>
      </c>
      <c r="G106" s="18">
        <v>50</v>
      </c>
      <c r="H106" s="18">
        <v>150</v>
      </c>
      <c r="I106" s="18"/>
      <c r="J106" s="18"/>
      <c r="K106" s="18"/>
      <c r="L106" s="20"/>
      <c r="M106" s="20"/>
    </row>
    <row r="107" spans="1:13">
      <c r="A107" s="66"/>
      <c r="B107" s="68"/>
      <c r="C107" s="68"/>
      <c r="D107" s="68"/>
      <c r="E107" s="21" t="s">
        <v>225</v>
      </c>
      <c r="F107" s="18">
        <v>4</v>
      </c>
      <c r="G107" s="18">
        <v>50</v>
      </c>
      <c r="H107" s="18">
        <v>200</v>
      </c>
      <c r="I107" s="18"/>
      <c r="J107" s="18"/>
      <c r="K107" s="18"/>
      <c r="L107" s="20"/>
      <c r="M107" s="20"/>
    </row>
    <row r="108" spans="1:13" ht="27">
      <c r="A108" s="66"/>
      <c r="B108" s="68"/>
      <c r="C108" s="68"/>
      <c r="D108" s="68"/>
      <c r="E108" s="21" t="s">
        <v>226</v>
      </c>
      <c r="F108" s="18">
        <v>5</v>
      </c>
      <c r="G108" s="18">
        <v>25</v>
      </c>
      <c r="H108" s="18">
        <v>125</v>
      </c>
      <c r="I108" s="18"/>
      <c r="J108" s="21" t="s">
        <v>149</v>
      </c>
      <c r="K108" s="18"/>
      <c r="L108" s="20"/>
      <c r="M108" s="20"/>
    </row>
    <row r="109" spans="1:13">
      <c r="A109" s="66"/>
      <c r="B109" s="68"/>
      <c r="C109" s="68"/>
      <c r="D109" s="68"/>
      <c r="E109" s="21" t="s">
        <v>227</v>
      </c>
      <c r="F109" s="18">
        <v>2</v>
      </c>
      <c r="G109" s="18">
        <v>40</v>
      </c>
      <c r="H109" s="18">
        <v>80</v>
      </c>
      <c r="I109" s="18"/>
      <c r="J109" s="18"/>
      <c r="K109" s="18"/>
      <c r="L109" s="20"/>
      <c r="M109" s="20"/>
    </row>
    <row r="110" spans="1:13">
      <c r="A110" s="66"/>
      <c r="B110" s="68"/>
      <c r="C110" s="68">
        <v>2</v>
      </c>
      <c r="D110" s="68" t="s">
        <v>228</v>
      </c>
      <c r="E110" s="21" t="s">
        <v>118</v>
      </c>
      <c r="F110" s="18">
        <v>152</v>
      </c>
      <c r="G110" s="18"/>
      <c r="H110" s="18">
        <v>6099</v>
      </c>
      <c r="I110" s="18">
        <f>ROUND(H110,0)</f>
        <v>6099</v>
      </c>
      <c r="J110" s="18"/>
      <c r="K110" s="18">
        <v>1777</v>
      </c>
      <c r="L110" s="20">
        <v>1777</v>
      </c>
      <c r="M110" s="20">
        <v>4322</v>
      </c>
    </row>
    <row r="111" spans="1:13">
      <c r="A111" s="66"/>
      <c r="B111" s="68"/>
      <c r="C111" s="68"/>
      <c r="D111" s="68"/>
      <c r="E111" s="21" t="s">
        <v>229</v>
      </c>
      <c r="F111" s="18">
        <v>2</v>
      </c>
      <c r="G111" s="18">
        <v>50</v>
      </c>
      <c r="H111" s="18">
        <v>100</v>
      </c>
      <c r="I111" s="18"/>
      <c r="J111" s="18"/>
      <c r="K111" s="18"/>
      <c r="L111" s="20"/>
      <c r="M111" s="20"/>
    </row>
    <row r="112" spans="1:13">
      <c r="A112" s="66"/>
      <c r="B112" s="68"/>
      <c r="C112" s="68"/>
      <c r="D112" s="68"/>
      <c r="E112" s="21" t="s">
        <v>230</v>
      </c>
      <c r="F112" s="18">
        <v>5</v>
      </c>
      <c r="G112" s="18">
        <v>50</v>
      </c>
      <c r="H112" s="18">
        <v>250</v>
      </c>
      <c r="I112" s="18"/>
      <c r="J112" s="18"/>
      <c r="K112" s="18"/>
      <c r="L112" s="20"/>
      <c r="M112" s="20"/>
    </row>
    <row r="113" spans="1:13">
      <c r="A113" s="66"/>
      <c r="B113" s="68"/>
      <c r="C113" s="68"/>
      <c r="D113" s="68"/>
      <c r="E113" s="21" t="s">
        <v>231</v>
      </c>
      <c r="F113" s="18">
        <v>2</v>
      </c>
      <c r="G113" s="18">
        <v>25</v>
      </c>
      <c r="H113" s="18">
        <v>50</v>
      </c>
      <c r="I113" s="18"/>
      <c r="J113" s="18"/>
      <c r="K113" s="18"/>
      <c r="L113" s="20"/>
      <c r="M113" s="20"/>
    </row>
    <row r="114" spans="1:13">
      <c r="A114" s="66"/>
      <c r="B114" s="68"/>
      <c r="C114" s="68"/>
      <c r="D114" s="68"/>
      <c r="E114" s="21" t="s">
        <v>232</v>
      </c>
      <c r="F114" s="18">
        <v>1</v>
      </c>
      <c r="G114" s="18">
        <v>19</v>
      </c>
      <c r="H114" s="18">
        <v>19</v>
      </c>
      <c r="I114" s="18"/>
      <c r="J114" s="18"/>
      <c r="K114" s="18"/>
      <c r="L114" s="20"/>
      <c r="M114" s="20"/>
    </row>
    <row r="115" spans="1:13">
      <c r="A115" s="66"/>
      <c r="B115" s="68"/>
      <c r="C115" s="68"/>
      <c r="D115" s="68"/>
      <c r="E115" s="21" t="s">
        <v>233</v>
      </c>
      <c r="F115" s="18">
        <v>130</v>
      </c>
      <c r="G115" s="18">
        <v>40</v>
      </c>
      <c r="H115" s="18">
        <v>5200</v>
      </c>
      <c r="I115" s="18"/>
      <c r="J115" s="18"/>
      <c r="K115" s="18"/>
      <c r="L115" s="20"/>
      <c r="M115" s="20"/>
    </row>
    <row r="116" spans="1:13">
      <c r="A116" s="66"/>
      <c r="B116" s="68"/>
      <c r="C116" s="68"/>
      <c r="D116" s="68"/>
      <c r="E116" s="21" t="s">
        <v>234</v>
      </c>
      <c r="F116" s="18">
        <v>7</v>
      </c>
      <c r="G116" s="18">
        <v>40</v>
      </c>
      <c r="H116" s="18">
        <v>280</v>
      </c>
      <c r="I116" s="18"/>
      <c r="J116" s="18"/>
      <c r="K116" s="18"/>
      <c r="L116" s="20"/>
      <c r="M116" s="20"/>
    </row>
    <row r="117" spans="1:13">
      <c r="A117" s="66"/>
      <c r="B117" s="68"/>
      <c r="C117" s="68"/>
      <c r="D117" s="68"/>
      <c r="E117" s="21" t="s">
        <v>235</v>
      </c>
      <c r="F117" s="18">
        <v>1</v>
      </c>
      <c r="G117" s="18">
        <v>40</v>
      </c>
      <c r="H117" s="18">
        <v>40</v>
      </c>
      <c r="I117" s="18"/>
      <c r="J117" s="18"/>
      <c r="K117" s="18"/>
      <c r="L117" s="20"/>
      <c r="M117" s="20"/>
    </row>
    <row r="118" spans="1:13">
      <c r="A118" s="66"/>
      <c r="B118" s="68"/>
      <c r="C118" s="68"/>
      <c r="D118" s="68"/>
      <c r="E118" s="21" t="s">
        <v>236</v>
      </c>
      <c r="F118" s="18">
        <v>4</v>
      </c>
      <c r="G118" s="18">
        <v>40</v>
      </c>
      <c r="H118" s="18">
        <v>160</v>
      </c>
      <c r="I118" s="18"/>
      <c r="J118" s="18"/>
      <c r="K118" s="18"/>
      <c r="L118" s="20"/>
      <c r="M118" s="20"/>
    </row>
    <row r="119" spans="1:13" s="23" customFormat="1">
      <c r="A119" s="66">
        <v>9</v>
      </c>
      <c r="B119" s="68" t="s">
        <v>52</v>
      </c>
      <c r="C119" s="66" t="s">
        <v>64</v>
      </c>
      <c r="D119" s="66"/>
      <c r="E119" s="66"/>
      <c r="F119" s="38">
        <v>914</v>
      </c>
      <c r="G119" s="38"/>
      <c r="H119" s="38">
        <f>SUM(H120,H122,H125,H129)</f>
        <v>25845.618000000002</v>
      </c>
      <c r="I119" s="38">
        <f>SUM(I120:I145)</f>
        <v>25846</v>
      </c>
      <c r="J119" s="38"/>
      <c r="K119" s="38">
        <v>8103</v>
      </c>
      <c r="L119" s="39">
        <v>8056</v>
      </c>
      <c r="M119" s="39">
        <v>17790</v>
      </c>
    </row>
    <row r="120" spans="1:13">
      <c r="A120" s="66"/>
      <c r="B120" s="68"/>
      <c r="C120" s="68">
        <v>1</v>
      </c>
      <c r="D120" s="68" t="s">
        <v>237</v>
      </c>
      <c r="E120" s="21" t="s">
        <v>118</v>
      </c>
      <c r="F120" s="18">
        <v>1</v>
      </c>
      <c r="G120" s="18"/>
      <c r="H120" s="18">
        <v>7.0919999999999996</v>
      </c>
      <c r="I120" s="18">
        <f t="shared" ref="I120:I125" si="1">ROUND(H120,0)</f>
        <v>7</v>
      </c>
      <c r="J120" s="18"/>
      <c r="K120" s="18">
        <v>54</v>
      </c>
      <c r="L120" s="20">
        <v>7</v>
      </c>
      <c r="M120" s="20">
        <v>0</v>
      </c>
    </row>
    <row r="121" spans="1:13">
      <c r="A121" s="66"/>
      <c r="B121" s="68"/>
      <c r="C121" s="68"/>
      <c r="D121" s="68"/>
      <c r="E121" s="21" t="s">
        <v>238</v>
      </c>
      <c r="F121" s="18">
        <v>1</v>
      </c>
      <c r="G121" s="18">
        <v>7.0919999999999996</v>
      </c>
      <c r="H121" s="18">
        <v>7.0919999999999996</v>
      </c>
      <c r="I121" s="18"/>
      <c r="J121" s="18"/>
      <c r="K121" s="18"/>
      <c r="L121" s="20"/>
      <c r="M121" s="20"/>
    </row>
    <row r="122" spans="1:13">
      <c r="A122" s="66"/>
      <c r="B122" s="68"/>
      <c r="C122" s="68">
        <v>2</v>
      </c>
      <c r="D122" s="68" t="s">
        <v>239</v>
      </c>
      <c r="E122" s="21" t="s">
        <v>118</v>
      </c>
      <c r="F122" s="18">
        <v>99</v>
      </c>
      <c r="G122" s="18"/>
      <c r="H122" s="18">
        <v>4930</v>
      </c>
      <c r="I122" s="18">
        <f t="shared" si="1"/>
        <v>4930</v>
      </c>
      <c r="J122" s="18"/>
      <c r="K122" s="18">
        <v>1012</v>
      </c>
      <c r="L122" s="20">
        <v>1012</v>
      </c>
      <c r="M122" s="20">
        <v>3918</v>
      </c>
    </row>
    <row r="123" spans="1:13" ht="27">
      <c r="A123" s="66"/>
      <c r="B123" s="68"/>
      <c r="C123" s="68"/>
      <c r="D123" s="68"/>
      <c r="E123" s="21" t="s">
        <v>240</v>
      </c>
      <c r="F123" s="18">
        <v>97</v>
      </c>
      <c r="G123" s="18">
        <v>50</v>
      </c>
      <c r="H123" s="18">
        <v>4850</v>
      </c>
      <c r="I123" s="18"/>
      <c r="J123" s="21" t="s">
        <v>149</v>
      </c>
      <c r="K123" s="18"/>
      <c r="L123" s="20"/>
      <c r="M123" s="20"/>
    </row>
    <row r="124" spans="1:13">
      <c r="A124" s="66"/>
      <c r="B124" s="68"/>
      <c r="C124" s="68"/>
      <c r="D124" s="68"/>
      <c r="E124" s="21" t="s">
        <v>241</v>
      </c>
      <c r="F124" s="18">
        <v>2</v>
      </c>
      <c r="G124" s="18">
        <v>40</v>
      </c>
      <c r="H124" s="18">
        <v>80</v>
      </c>
      <c r="I124" s="18"/>
      <c r="J124" s="18"/>
      <c r="K124" s="18"/>
      <c r="L124" s="20"/>
      <c r="M124" s="20"/>
    </row>
    <row r="125" spans="1:13">
      <c r="A125" s="66"/>
      <c r="B125" s="68"/>
      <c r="C125" s="68">
        <v>3</v>
      </c>
      <c r="D125" s="68" t="s">
        <v>242</v>
      </c>
      <c r="E125" s="21" t="s">
        <v>118</v>
      </c>
      <c r="F125" s="18">
        <v>32</v>
      </c>
      <c r="G125" s="18"/>
      <c r="H125" s="18">
        <v>672</v>
      </c>
      <c r="I125" s="18">
        <f t="shared" si="1"/>
        <v>672</v>
      </c>
      <c r="J125" s="18"/>
      <c r="K125" s="18">
        <v>118</v>
      </c>
      <c r="L125" s="20">
        <v>118</v>
      </c>
      <c r="M125" s="20">
        <v>554</v>
      </c>
    </row>
    <row r="126" spans="1:13">
      <c r="A126" s="66"/>
      <c r="B126" s="68"/>
      <c r="C126" s="68"/>
      <c r="D126" s="68"/>
      <c r="E126" s="21" t="s">
        <v>243</v>
      </c>
      <c r="F126" s="18">
        <v>0</v>
      </c>
      <c r="G126" s="18">
        <v>0</v>
      </c>
      <c r="H126" s="18">
        <v>0</v>
      </c>
      <c r="I126" s="18"/>
      <c r="J126" s="21" t="s">
        <v>244</v>
      </c>
      <c r="K126" s="18"/>
      <c r="L126" s="20"/>
      <c r="M126" s="20"/>
    </row>
    <row r="127" spans="1:13">
      <c r="A127" s="66"/>
      <c r="B127" s="68"/>
      <c r="C127" s="68"/>
      <c r="D127" s="68"/>
      <c r="E127" s="21" t="s">
        <v>245</v>
      </c>
      <c r="F127" s="18">
        <v>32</v>
      </c>
      <c r="G127" s="18">
        <v>21</v>
      </c>
      <c r="H127" s="18">
        <v>672</v>
      </c>
      <c r="I127" s="18"/>
      <c r="J127" s="21" t="s">
        <v>121</v>
      </c>
      <c r="K127" s="18"/>
      <c r="L127" s="20"/>
      <c r="M127" s="20"/>
    </row>
    <row r="128" spans="1:13">
      <c r="A128" s="66"/>
      <c r="B128" s="68"/>
      <c r="C128" s="68"/>
      <c r="D128" s="68"/>
      <c r="E128" s="21" t="s">
        <v>246</v>
      </c>
      <c r="F128" s="18">
        <v>0</v>
      </c>
      <c r="G128" s="18">
        <v>0</v>
      </c>
      <c r="H128" s="18">
        <v>0</v>
      </c>
      <c r="I128" s="18"/>
      <c r="J128" s="21" t="s">
        <v>244</v>
      </c>
      <c r="K128" s="18"/>
      <c r="L128" s="20"/>
      <c r="M128" s="20"/>
    </row>
    <row r="129" spans="1:13" ht="13.5" customHeight="1">
      <c r="A129" s="66"/>
      <c r="B129" s="68"/>
      <c r="C129" s="68">
        <v>4</v>
      </c>
      <c r="D129" s="68" t="s">
        <v>247</v>
      </c>
      <c r="E129" s="21" t="s">
        <v>118</v>
      </c>
      <c r="F129" s="18">
        <v>782</v>
      </c>
      <c r="G129" s="18"/>
      <c r="H129" s="18">
        <v>20236.526000000002</v>
      </c>
      <c r="I129" s="18">
        <f>ROUND(H129,0)</f>
        <v>20237</v>
      </c>
      <c r="J129" s="18"/>
      <c r="K129" s="18">
        <v>6919</v>
      </c>
      <c r="L129" s="20">
        <v>6919</v>
      </c>
      <c r="M129" s="20">
        <v>13318</v>
      </c>
    </row>
    <row r="130" spans="1:13">
      <c r="A130" s="66"/>
      <c r="B130" s="68"/>
      <c r="C130" s="68"/>
      <c r="D130" s="68"/>
      <c r="E130" s="21" t="s">
        <v>248</v>
      </c>
      <c r="F130" s="18">
        <v>1</v>
      </c>
      <c r="G130" s="18">
        <v>5.5259999999999998</v>
      </c>
      <c r="H130" s="18">
        <v>5.5259999999999998</v>
      </c>
      <c r="I130" s="18"/>
      <c r="J130" s="18"/>
      <c r="K130" s="18"/>
      <c r="L130" s="20"/>
      <c r="M130" s="20"/>
    </row>
    <row r="131" spans="1:13">
      <c r="A131" s="66"/>
      <c r="B131" s="68"/>
      <c r="C131" s="68"/>
      <c r="D131" s="68"/>
      <c r="E131" s="21" t="s">
        <v>249</v>
      </c>
      <c r="F131" s="18">
        <v>3</v>
      </c>
      <c r="G131" s="18">
        <v>50</v>
      </c>
      <c r="H131" s="18">
        <v>150</v>
      </c>
      <c r="I131" s="18"/>
      <c r="J131" s="18"/>
      <c r="K131" s="18"/>
      <c r="L131" s="20"/>
      <c r="M131" s="20"/>
    </row>
    <row r="132" spans="1:13">
      <c r="A132" s="66"/>
      <c r="B132" s="68"/>
      <c r="C132" s="68"/>
      <c r="D132" s="68"/>
      <c r="E132" s="21" t="s">
        <v>250</v>
      </c>
      <c r="F132" s="18">
        <v>7</v>
      </c>
      <c r="G132" s="18">
        <v>20</v>
      </c>
      <c r="H132" s="18">
        <v>140</v>
      </c>
      <c r="I132" s="18"/>
      <c r="J132" s="18"/>
      <c r="K132" s="18"/>
      <c r="L132" s="20"/>
      <c r="M132" s="20"/>
    </row>
    <row r="133" spans="1:13">
      <c r="A133" s="66"/>
      <c r="B133" s="68"/>
      <c r="C133" s="68"/>
      <c r="D133" s="68"/>
      <c r="E133" s="21" t="s">
        <v>251</v>
      </c>
      <c r="F133" s="18">
        <v>442</v>
      </c>
      <c r="G133" s="18">
        <v>25</v>
      </c>
      <c r="H133" s="18">
        <v>11050</v>
      </c>
      <c r="I133" s="18"/>
      <c r="J133" s="18"/>
      <c r="K133" s="18"/>
      <c r="L133" s="20"/>
      <c r="M133" s="20"/>
    </row>
    <row r="134" spans="1:13">
      <c r="A134" s="66"/>
      <c r="B134" s="68"/>
      <c r="C134" s="68"/>
      <c r="D134" s="68"/>
      <c r="E134" s="21" t="s">
        <v>252</v>
      </c>
      <c r="F134" s="18">
        <v>1</v>
      </c>
      <c r="G134" s="18">
        <v>25</v>
      </c>
      <c r="H134" s="18">
        <v>25</v>
      </c>
      <c r="I134" s="18"/>
      <c r="J134" s="18"/>
      <c r="K134" s="18"/>
      <c r="L134" s="20"/>
      <c r="M134" s="20"/>
    </row>
    <row r="135" spans="1:13">
      <c r="A135" s="66"/>
      <c r="B135" s="68"/>
      <c r="C135" s="68"/>
      <c r="D135" s="68"/>
      <c r="E135" s="21" t="s">
        <v>253</v>
      </c>
      <c r="F135" s="18">
        <v>60</v>
      </c>
      <c r="G135" s="18">
        <v>25</v>
      </c>
      <c r="H135" s="18">
        <v>1500</v>
      </c>
      <c r="I135" s="18"/>
      <c r="J135" s="18"/>
      <c r="K135" s="18"/>
      <c r="L135" s="20"/>
      <c r="M135" s="20"/>
    </row>
    <row r="136" spans="1:13">
      <c r="A136" s="66"/>
      <c r="B136" s="68"/>
      <c r="C136" s="68"/>
      <c r="D136" s="68"/>
      <c r="E136" s="21" t="s">
        <v>254</v>
      </c>
      <c r="F136" s="18">
        <v>1</v>
      </c>
      <c r="G136" s="18">
        <v>25</v>
      </c>
      <c r="H136" s="18">
        <v>25</v>
      </c>
      <c r="I136" s="18"/>
      <c r="J136" s="18"/>
      <c r="K136" s="18"/>
      <c r="L136" s="20"/>
      <c r="M136" s="20"/>
    </row>
    <row r="137" spans="1:13">
      <c r="A137" s="66"/>
      <c r="B137" s="68"/>
      <c r="C137" s="68"/>
      <c r="D137" s="68"/>
      <c r="E137" s="21" t="s">
        <v>255</v>
      </c>
      <c r="F137" s="18">
        <v>208</v>
      </c>
      <c r="G137" s="18">
        <v>25</v>
      </c>
      <c r="H137" s="18">
        <v>5200</v>
      </c>
      <c r="I137" s="18"/>
      <c r="J137" s="18"/>
      <c r="K137" s="18"/>
      <c r="L137" s="20"/>
      <c r="M137" s="20"/>
    </row>
    <row r="138" spans="1:13">
      <c r="A138" s="66"/>
      <c r="B138" s="68"/>
      <c r="C138" s="68"/>
      <c r="D138" s="68"/>
      <c r="E138" s="21" t="s">
        <v>256</v>
      </c>
      <c r="F138" s="18">
        <v>5</v>
      </c>
      <c r="G138" s="18">
        <v>25</v>
      </c>
      <c r="H138" s="18">
        <v>125</v>
      </c>
      <c r="I138" s="18"/>
      <c r="J138" s="18"/>
      <c r="K138" s="18"/>
      <c r="L138" s="20"/>
      <c r="M138" s="20"/>
    </row>
    <row r="139" spans="1:13">
      <c r="A139" s="66"/>
      <c r="B139" s="68"/>
      <c r="C139" s="68"/>
      <c r="D139" s="68"/>
      <c r="E139" s="21" t="s">
        <v>257</v>
      </c>
      <c r="F139" s="18">
        <v>1</v>
      </c>
      <c r="G139" s="18">
        <v>25</v>
      </c>
      <c r="H139" s="18">
        <v>25</v>
      </c>
      <c r="I139" s="18"/>
      <c r="J139" s="18"/>
      <c r="K139" s="18"/>
      <c r="L139" s="20"/>
      <c r="M139" s="20"/>
    </row>
    <row r="140" spans="1:13">
      <c r="A140" s="66"/>
      <c r="B140" s="68"/>
      <c r="C140" s="68"/>
      <c r="D140" s="68"/>
      <c r="E140" s="21" t="s">
        <v>258</v>
      </c>
      <c r="F140" s="18">
        <v>6</v>
      </c>
      <c r="G140" s="18">
        <v>21</v>
      </c>
      <c r="H140" s="18">
        <v>126</v>
      </c>
      <c r="I140" s="18"/>
      <c r="J140" s="18"/>
      <c r="K140" s="18"/>
      <c r="L140" s="20"/>
      <c r="M140" s="20"/>
    </row>
    <row r="141" spans="1:13" ht="13.5" customHeight="1">
      <c r="A141" s="66"/>
      <c r="B141" s="68"/>
      <c r="C141" s="68"/>
      <c r="D141" s="68"/>
      <c r="E141" s="21" t="s">
        <v>259</v>
      </c>
      <c r="F141" s="18">
        <v>1</v>
      </c>
      <c r="G141" s="18">
        <v>25</v>
      </c>
      <c r="H141" s="18">
        <v>25</v>
      </c>
      <c r="I141" s="18"/>
      <c r="J141" s="18"/>
      <c r="K141" s="18"/>
      <c r="L141" s="20"/>
      <c r="M141" s="20"/>
    </row>
    <row r="142" spans="1:13">
      <c r="A142" s="66"/>
      <c r="B142" s="68"/>
      <c r="C142" s="68"/>
      <c r="D142" s="68"/>
      <c r="E142" s="21" t="s">
        <v>260</v>
      </c>
      <c r="F142" s="18">
        <v>8</v>
      </c>
      <c r="G142" s="18">
        <v>40</v>
      </c>
      <c r="H142" s="18">
        <v>320</v>
      </c>
      <c r="I142" s="18"/>
      <c r="J142" s="18"/>
      <c r="K142" s="18"/>
      <c r="L142" s="20"/>
      <c r="M142" s="20"/>
    </row>
    <row r="143" spans="1:13">
      <c r="A143" s="66"/>
      <c r="B143" s="68"/>
      <c r="C143" s="68"/>
      <c r="D143" s="68"/>
      <c r="E143" s="21" t="s">
        <v>261</v>
      </c>
      <c r="F143" s="18">
        <v>2</v>
      </c>
      <c r="G143" s="18">
        <v>40</v>
      </c>
      <c r="H143" s="18">
        <v>80</v>
      </c>
      <c r="I143" s="18"/>
      <c r="J143" s="18"/>
      <c r="K143" s="18"/>
      <c r="L143" s="20"/>
      <c r="M143" s="20"/>
    </row>
    <row r="144" spans="1:13">
      <c r="A144" s="66"/>
      <c r="B144" s="68"/>
      <c r="C144" s="68"/>
      <c r="D144" s="68"/>
      <c r="E144" s="21" t="s">
        <v>262</v>
      </c>
      <c r="F144" s="18">
        <v>4</v>
      </c>
      <c r="G144" s="18">
        <v>40</v>
      </c>
      <c r="H144" s="18">
        <v>160</v>
      </c>
      <c r="I144" s="18"/>
      <c r="J144" s="18"/>
      <c r="K144" s="18"/>
      <c r="L144" s="20"/>
      <c r="M144" s="20"/>
    </row>
    <row r="145" spans="1:13">
      <c r="A145" s="66"/>
      <c r="B145" s="68"/>
      <c r="C145" s="68"/>
      <c r="D145" s="68"/>
      <c r="E145" s="21" t="s">
        <v>263</v>
      </c>
      <c r="F145" s="18">
        <v>32</v>
      </c>
      <c r="G145" s="18">
        <v>40</v>
      </c>
      <c r="H145" s="18">
        <v>1280</v>
      </c>
      <c r="I145" s="18"/>
      <c r="J145" s="18"/>
      <c r="K145" s="18"/>
      <c r="L145" s="20"/>
      <c r="M145" s="20"/>
    </row>
    <row r="146" spans="1:13" s="23" customFormat="1">
      <c r="A146" s="66">
        <v>10</v>
      </c>
      <c r="B146" s="68" t="s">
        <v>55</v>
      </c>
      <c r="C146" s="66" t="s">
        <v>64</v>
      </c>
      <c r="D146" s="66"/>
      <c r="E146" s="66"/>
      <c r="F146" s="38">
        <v>1632</v>
      </c>
      <c r="G146" s="38"/>
      <c r="H146" s="38">
        <v>17998.254000000001</v>
      </c>
      <c r="I146" s="38">
        <f>SUM(I147:I157)</f>
        <v>17998</v>
      </c>
      <c r="J146" s="38"/>
      <c r="K146" s="38">
        <v>8706</v>
      </c>
      <c r="L146" s="39">
        <v>8706</v>
      </c>
      <c r="M146" s="39">
        <v>9292</v>
      </c>
    </row>
    <row r="147" spans="1:13">
      <c r="A147" s="66"/>
      <c r="B147" s="68"/>
      <c r="C147" s="68">
        <v>1</v>
      </c>
      <c r="D147" s="68" t="s">
        <v>264</v>
      </c>
      <c r="E147" s="21" t="s">
        <v>118</v>
      </c>
      <c r="F147" s="18">
        <v>1632</v>
      </c>
      <c r="G147" s="18"/>
      <c r="H147" s="18">
        <v>17998.254000000001</v>
      </c>
      <c r="I147" s="18">
        <f>ROUND(H147,0)</f>
        <v>17998</v>
      </c>
      <c r="J147" s="18"/>
      <c r="K147" s="18">
        <v>8706</v>
      </c>
      <c r="L147" s="20">
        <v>8706</v>
      </c>
      <c r="M147" s="20">
        <v>9292</v>
      </c>
    </row>
    <row r="148" spans="1:13">
      <c r="A148" s="66"/>
      <c r="B148" s="68"/>
      <c r="C148" s="68"/>
      <c r="D148" s="68"/>
      <c r="E148" s="21" t="s">
        <v>265</v>
      </c>
      <c r="F148" s="18">
        <v>16</v>
      </c>
      <c r="G148" s="18">
        <v>4.5</v>
      </c>
      <c r="H148" s="18">
        <v>72</v>
      </c>
      <c r="I148" s="18"/>
      <c r="J148" s="18"/>
      <c r="K148" s="18"/>
      <c r="L148" s="20"/>
      <c r="M148" s="20"/>
    </row>
    <row r="149" spans="1:13">
      <c r="A149" s="66"/>
      <c r="B149" s="68"/>
      <c r="C149" s="68"/>
      <c r="D149" s="68"/>
      <c r="E149" s="21" t="s">
        <v>266</v>
      </c>
      <c r="F149" s="18">
        <v>5</v>
      </c>
      <c r="G149" s="18">
        <v>4.5</v>
      </c>
      <c r="H149" s="18">
        <v>22.5</v>
      </c>
      <c r="I149" s="18"/>
      <c r="J149" s="18"/>
      <c r="K149" s="18"/>
      <c r="L149" s="20"/>
      <c r="M149" s="20"/>
    </row>
    <row r="150" spans="1:13" ht="27">
      <c r="A150" s="66"/>
      <c r="B150" s="68"/>
      <c r="C150" s="68"/>
      <c r="D150" s="68"/>
      <c r="E150" s="21" t="s">
        <v>267</v>
      </c>
      <c r="F150" s="18">
        <v>0</v>
      </c>
      <c r="G150" s="18">
        <v>0</v>
      </c>
      <c r="H150" s="18">
        <v>0</v>
      </c>
      <c r="I150" s="18"/>
      <c r="J150" s="21" t="s">
        <v>153</v>
      </c>
      <c r="K150" s="18"/>
      <c r="L150" s="20"/>
      <c r="M150" s="20"/>
    </row>
    <row r="151" spans="1:13" ht="27">
      <c r="A151" s="66"/>
      <c r="B151" s="68"/>
      <c r="C151" s="68"/>
      <c r="D151" s="68"/>
      <c r="E151" s="21" t="s">
        <v>268</v>
      </c>
      <c r="F151" s="18">
        <v>0</v>
      </c>
      <c r="G151" s="18">
        <v>0</v>
      </c>
      <c r="H151" s="18">
        <v>0</v>
      </c>
      <c r="I151" s="18"/>
      <c r="J151" s="21" t="s">
        <v>269</v>
      </c>
      <c r="K151" s="18"/>
      <c r="L151" s="20"/>
      <c r="M151" s="20"/>
    </row>
    <row r="152" spans="1:13" ht="27">
      <c r="A152" s="66"/>
      <c r="B152" s="68"/>
      <c r="C152" s="68"/>
      <c r="D152" s="68"/>
      <c r="E152" s="21" t="s">
        <v>270</v>
      </c>
      <c r="F152" s="18">
        <v>729</v>
      </c>
      <c r="G152" s="18">
        <v>8.2260000000000009</v>
      </c>
      <c r="H152" s="18">
        <v>5996.7539999999999</v>
      </c>
      <c r="I152" s="18"/>
      <c r="J152" s="21" t="s">
        <v>271</v>
      </c>
      <c r="K152" s="18"/>
      <c r="L152" s="20"/>
      <c r="M152" s="20"/>
    </row>
    <row r="153" spans="1:13" ht="27">
      <c r="A153" s="66"/>
      <c r="B153" s="68"/>
      <c r="C153" s="68"/>
      <c r="D153" s="68"/>
      <c r="E153" s="21" t="s">
        <v>272</v>
      </c>
      <c r="F153" s="18">
        <v>0</v>
      </c>
      <c r="G153" s="18">
        <v>0</v>
      </c>
      <c r="H153" s="18">
        <v>0</v>
      </c>
      <c r="I153" s="18"/>
      <c r="J153" s="21" t="s">
        <v>273</v>
      </c>
      <c r="K153" s="18"/>
      <c r="L153" s="20"/>
      <c r="M153" s="20"/>
    </row>
    <row r="154" spans="1:13">
      <c r="A154" s="66"/>
      <c r="B154" s="68"/>
      <c r="C154" s="68"/>
      <c r="D154" s="68"/>
      <c r="E154" s="21" t="s">
        <v>274</v>
      </c>
      <c r="F154" s="18">
        <v>37</v>
      </c>
      <c r="G154" s="18">
        <v>13.5</v>
      </c>
      <c r="H154" s="18">
        <v>499.5</v>
      </c>
      <c r="I154" s="18"/>
      <c r="J154" s="21" t="s">
        <v>121</v>
      </c>
      <c r="K154" s="18"/>
      <c r="L154" s="20"/>
      <c r="M154" s="20"/>
    </row>
    <row r="155" spans="1:13" ht="27">
      <c r="A155" s="66"/>
      <c r="B155" s="68"/>
      <c r="C155" s="68"/>
      <c r="D155" s="68"/>
      <c r="E155" s="21" t="s">
        <v>275</v>
      </c>
      <c r="F155" s="18">
        <v>493</v>
      </c>
      <c r="G155" s="18">
        <v>13.5</v>
      </c>
      <c r="H155" s="18">
        <v>6655.5</v>
      </c>
      <c r="I155" s="18"/>
      <c r="J155" s="21" t="s">
        <v>276</v>
      </c>
      <c r="K155" s="18"/>
      <c r="L155" s="20"/>
      <c r="M155" s="20"/>
    </row>
    <row r="156" spans="1:13" ht="27">
      <c r="A156" s="66"/>
      <c r="B156" s="68"/>
      <c r="C156" s="68"/>
      <c r="D156" s="68"/>
      <c r="E156" s="21" t="s">
        <v>277</v>
      </c>
      <c r="F156" s="18">
        <v>352</v>
      </c>
      <c r="G156" s="18">
        <v>13.5</v>
      </c>
      <c r="H156" s="18">
        <v>4752</v>
      </c>
      <c r="I156" s="18"/>
      <c r="J156" s="21" t="s">
        <v>153</v>
      </c>
      <c r="K156" s="18"/>
      <c r="L156" s="20"/>
      <c r="M156" s="20"/>
    </row>
    <row r="157" spans="1:13" ht="27">
      <c r="A157" s="66"/>
      <c r="B157" s="68"/>
      <c r="C157" s="68"/>
      <c r="D157" s="68"/>
      <c r="E157" s="21" t="s">
        <v>278</v>
      </c>
      <c r="F157" s="18">
        <v>0</v>
      </c>
      <c r="G157" s="18">
        <v>0</v>
      </c>
      <c r="H157" s="18">
        <v>0</v>
      </c>
      <c r="I157" s="18"/>
      <c r="J157" s="21" t="s">
        <v>279</v>
      </c>
      <c r="K157" s="18"/>
      <c r="L157" s="20"/>
      <c r="M157" s="20"/>
    </row>
    <row r="158" spans="1:13" s="23" customFormat="1">
      <c r="A158" s="66">
        <v>11</v>
      </c>
      <c r="B158" s="68" t="s">
        <v>56</v>
      </c>
      <c r="C158" s="66" t="s">
        <v>64</v>
      </c>
      <c r="D158" s="66"/>
      <c r="E158" s="66"/>
      <c r="F158" s="38">
        <v>33</v>
      </c>
      <c r="G158" s="38"/>
      <c r="H158" s="38">
        <v>759</v>
      </c>
      <c r="I158" s="38">
        <f>SUM(I159:I160)</f>
        <v>759</v>
      </c>
      <c r="J158" s="38"/>
      <c r="K158" s="38">
        <v>0</v>
      </c>
      <c r="L158" s="39">
        <v>0</v>
      </c>
      <c r="M158" s="39">
        <v>759</v>
      </c>
    </row>
    <row r="159" spans="1:13">
      <c r="A159" s="66"/>
      <c r="B159" s="68"/>
      <c r="C159" s="68">
        <v>1</v>
      </c>
      <c r="D159" s="68" t="s">
        <v>280</v>
      </c>
      <c r="E159" s="21" t="s">
        <v>118</v>
      </c>
      <c r="F159" s="18">
        <v>33</v>
      </c>
      <c r="G159" s="18"/>
      <c r="H159" s="18">
        <v>759</v>
      </c>
      <c r="I159" s="18">
        <f>ROUND(H159,0)</f>
        <v>759</v>
      </c>
      <c r="J159" s="18"/>
      <c r="K159" s="18">
        <v>0</v>
      </c>
      <c r="L159" s="20">
        <v>0</v>
      </c>
      <c r="M159" s="20">
        <v>759</v>
      </c>
    </row>
    <row r="160" spans="1:13">
      <c r="A160" s="66"/>
      <c r="B160" s="68"/>
      <c r="C160" s="68"/>
      <c r="D160" s="68"/>
      <c r="E160" s="21" t="s">
        <v>281</v>
      </c>
      <c r="F160" s="18">
        <v>33</v>
      </c>
      <c r="G160" s="18">
        <v>23</v>
      </c>
      <c r="H160" s="18">
        <v>759</v>
      </c>
      <c r="I160" s="18"/>
      <c r="J160" s="18"/>
      <c r="K160" s="18"/>
      <c r="L160" s="20"/>
      <c r="M160" s="20"/>
    </row>
    <row r="161" spans="1:13" s="23" customFormat="1">
      <c r="A161" s="66">
        <v>12</v>
      </c>
      <c r="B161" s="68" t="s">
        <v>57</v>
      </c>
      <c r="C161" s="66" t="s">
        <v>64</v>
      </c>
      <c r="D161" s="66"/>
      <c r="E161" s="66"/>
      <c r="F161" s="38">
        <v>670</v>
      </c>
      <c r="G161" s="38"/>
      <c r="H161" s="38">
        <v>25145</v>
      </c>
      <c r="I161" s="38">
        <f>SUM(I162:I174)</f>
        <v>25145</v>
      </c>
      <c r="J161" s="38"/>
      <c r="K161" s="38">
        <v>7435</v>
      </c>
      <c r="L161" s="39">
        <v>7435</v>
      </c>
      <c r="M161" s="39">
        <v>17710</v>
      </c>
    </row>
    <row r="162" spans="1:13">
      <c r="A162" s="66"/>
      <c r="B162" s="68"/>
      <c r="C162" s="68">
        <v>1</v>
      </c>
      <c r="D162" s="68" t="s">
        <v>282</v>
      </c>
      <c r="E162" s="21" t="s">
        <v>118</v>
      </c>
      <c r="F162" s="18">
        <v>174</v>
      </c>
      <c r="G162" s="18"/>
      <c r="H162" s="18">
        <v>522</v>
      </c>
      <c r="I162" s="18">
        <f>ROUND(H162,0)</f>
        <v>522</v>
      </c>
      <c r="J162" s="18"/>
      <c r="K162" s="18">
        <v>0</v>
      </c>
      <c r="L162" s="20">
        <v>0</v>
      </c>
      <c r="M162" s="20">
        <v>522</v>
      </c>
    </row>
    <row r="163" spans="1:13">
      <c r="A163" s="66"/>
      <c r="B163" s="68"/>
      <c r="C163" s="68"/>
      <c r="D163" s="68"/>
      <c r="E163" s="21" t="s">
        <v>283</v>
      </c>
      <c r="F163" s="18">
        <v>1</v>
      </c>
      <c r="G163" s="18">
        <v>3</v>
      </c>
      <c r="H163" s="18">
        <v>3</v>
      </c>
      <c r="I163" s="18"/>
      <c r="J163" s="18"/>
      <c r="K163" s="18"/>
      <c r="L163" s="20"/>
      <c r="M163" s="20"/>
    </row>
    <row r="164" spans="1:13">
      <c r="A164" s="66"/>
      <c r="B164" s="68"/>
      <c r="C164" s="68"/>
      <c r="D164" s="68"/>
      <c r="E164" s="21" t="s">
        <v>284</v>
      </c>
      <c r="F164" s="18">
        <v>168</v>
      </c>
      <c r="G164" s="18">
        <v>3</v>
      </c>
      <c r="H164" s="18">
        <v>504</v>
      </c>
      <c r="I164" s="18"/>
      <c r="J164" s="18"/>
      <c r="K164" s="18"/>
      <c r="L164" s="20"/>
      <c r="M164" s="20"/>
    </row>
    <row r="165" spans="1:13">
      <c r="A165" s="66"/>
      <c r="B165" s="68"/>
      <c r="C165" s="68"/>
      <c r="D165" s="68"/>
      <c r="E165" s="21" t="s">
        <v>285</v>
      </c>
      <c r="F165" s="18">
        <v>5</v>
      </c>
      <c r="G165" s="18">
        <v>3</v>
      </c>
      <c r="H165" s="18">
        <v>15</v>
      </c>
      <c r="I165" s="18"/>
      <c r="J165" s="18"/>
      <c r="K165" s="18"/>
      <c r="L165" s="20"/>
      <c r="M165" s="20"/>
    </row>
    <row r="166" spans="1:13">
      <c r="A166" s="66"/>
      <c r="B166" s="68"/>
      <c r="C166" s="68">
        <v>2</v>
      </c>
      <c r="D166" s="68" t="s">
        <v>286</v>
      </c>
      <c r="E166" s="21" t="s">
        <v>118</v>
      </c>
      <c r="F166" s="18">
        <v>496</v>
      </c>
      <c r="G166" s="18"/>
      <c r="H166" s="18">
        <v>24623</v>
      </c>
      <c r="I166" s="18">
        <f>ROUND(H166,0)</f>
        <v>24623</v>
      </c>
      <c r="J166" s="18"/>
      <c r="K166" s="18">
        <v>7435</v>
      </c>
      <c r="L166" s="20">
        <v>7435</v>
      </c>
      <c r="M166" s="20">
        <v>17188</v>
      </c>
    </row>
    <row r="167" spans="1:13">
      <c r="A167" s="66"/>
      <c r="B167" s="68"/>
      <c r="C167" s="68"/>
      <c r="D167" s="68"/>
      <c r="E167" s="21" t="s">
        <v>287</v>
      </c>
      <c r="F167" s="18">
        <v>15</v>
      </c>
      <c r="G167" s="18">
        <v>50</v>
      </c>
      <c r="H167" s="18">
        <v>750</v>
      </c>
      <c r="I167" s="18"/>
      <c r="J167" s="18"/>
      <c r="K167" s="18"/>
      <c r="L167" s="20"/>
      <c r="M167" s="20"/>
    </row>
    <row r="168" spans="1:13">
      <c r="A168" s="66"/>
      <c r="B168" s="68"/>
      <c r="C168" s="68"/>
      <c r="D168" s="68"/>
      <c r="E168" s="21" t="s">
        <v>288</v>
      </c>
      <c r="F168" s="18">
        <v>429</v>
      </c>
      <c r="G168" s="18">
        <v>50</v>
      </c>
      <c r="H168" s="18">
        <v>21450</v>
      </c>
      <c r="I168" s="18"/>
      <c r="J168" s="18"/>
      <c r="K168" s="18"/>
      <c r="L168" s="20"/>
      <c r="M168" s="20"/>
    </row>
    <row r="169" spans="1:13">
      <c r="A169" s="66"/>
      <c r="B169" s="68"/>
      <c r="C169" s="68"/>
      <c r="D169" s="68"/>
      <c r="E169" s="21" t="s">
        <v>289</v>
      </c>
      <c r="F169" s="18">
        <v>18</v>
      </c>
      <c r="G169" s="18">
        <v>42</v>
      </c>
      <c r="H169" s="18">
        <v>756</v>
      </c>
      <c r="I169" s="18"/>
      <c r="J169" s="18"/>
      <c r="K169" s="18"/>
      <c r="L169" s="20"/>
      <c r="M169" s="20"/>
    </row>
    <row r="170" spans="1:13">
      <c r="A170" s="66"/>
      <c r="B170" s="68"/>
      <c r="C170" s="68"/>
      <c r="D170" s="68"/>
      <c r="E170" s="21" t="s">
        <v>290</v>
      </c>
      <c r="F170" s="18">
        <v>1</v>
      </c>
      <c r="G170" s="18">
        <v>50</v>
      </c>
      <c r="H170" s="18">
        <v>50</v>
      </c>
      <c r="I170" s="18"/>
      <c r="J170" s="18"/>
      <c r="K170" s="18"/>
      <c r="L170" s="20"/>
      <c r="M170" s="20"/>
    </row>
    <row r="171" spans="1:13">
      <c r="A171" s="66"/>
      <c r="B171" s="68"/>
      <c r="C171" s="68"/>
      <c r="D171" s="68"/>
      <c r="E171" s="21" t="s">
        <v>291</v>
      </c>
      <c r="F171" s="18">
        <v>22</v>
      </c>
      <c r="G171" s="18">
        <v>50.4</v>
      </c>
      <c r="H171" s="18">
        <v>1108.8</v>
      </c>
      <c r="I171" s="18"/>
      <c r="J171" s="18"/>
      <c r="K171" s="18"/>
      <c r="L171" s="20"/>
      <c r="M171" s="20"/>
    </row>
    <row r="172" spans="1:13">
      <c r="A172" s="66"/>
      <c r="B172" s="68"/>
      <c r="C172" s="68"/>
      <c r="D172" s="68"/>
      <c r="E172" s="21" t="s">
        <v>292</v>
      </c>
      <c r="F172" s="18">
        <v>8</v>
      </c>
      <c r="G172" s="18">
        <v>50.4</v>
      </c>
      <c r="H172" s="18">
        <v>403.2</v>
      </c>
      <c r="I172" s="18"/>
      <c r="J172" s="18"/>
      <c r="K172" s="18"/>
      <c r="L172" s="20"/>
      <c r="M172" s="20"/>
    </row>
    <row r="173" spans="1:13">
      <c r="A173" s="66"/>
      <c r="B173" s="68"/>
      <c r="C173" s="68"/>
      <c r="D173" s="68"/>
      <c r="E173" s="21" t="s">
        <v>293</v>
      </c>
      <c r="F173" s="18">
        <v>1</v>
      </c>
      <c r="G173" s="18">
        <v>25</v>
      </c>
      <c r="H173" s="18">
        <v>25</v>
      </c>
      <c r="I173" s="18"/>
      <c r="J173" s="18"/>
      <c r="K173" s="18"/>
      <c r="L173" s="20"/>
      <c r="M173" s="20"/>
    </row>
    <row r="174" spans="1:13">
      <c r="A174" s="66"/>
      <c r="B174" s="68"/>
      <c r="C174" s="68"/>
      <c r="D174" s="68"/>
      <c r="E174" s="21" t="s">
        <v>294</v>
      </c>
      <c r="F174" s="18">
        <v>2</v>
      </c>
      <c r="G174" s="18">
        <v>40</v>
      </c>
      <c r="H174" s="18">
        <v>80</v>
      </c>
      <c r="I174" s="18"/>
      <c r="J174" s="18"/>
      <c r="K174" s="18"/>
      <c r="L174" s="20"/>
      <c r="M174" s="20"/>
    </row>
    <row r="175" spans="1:13" s="23" customFormat="1">
      <c r="A175" s="66">
        <v>13</v>
      </c>
      <c r="B175" s="68" t="s">
        <v>58</v>
      </c>
      <c r="C175" s="66" t="s">
        <v>64</v>
      </c>
      <c r="D175" s="66"/>
      <c r="E175" s="66"/>
      <c r="F175" s="38">
        <v>367</v>
      </c>
      <c r="G175" s="38"/>
      <c r="H175" s="38">
        <v>2493.5</v>
      </c>
      <c r="I175" s="38">
        <f>SUM(I176:I184)</f>
        <v>2494</v>
      </c>
      <c r="J175" s="38"/>
      <c r="K175" s="38">
        <v>28785</v>
      </c>
      <c r="L175" s="39">
        <v>2494</v>
      </c>
      <c r="M175" s="39">
        <v>0</v>
      </c>
    </row>
    <row r="176" spans="1:13" ht="13.5" customHeight="1">
      <c r="A176" s="66"/>
      <c r="B176" s="68"/>
      <c r="C176" s="68">
        <v>1</v>
      </c>
      <c r="D176" s="68" t="s">
        <v>295</v>
      </c>
      <c r="E176" s="21" t="s">
        <v>118</v>
      </c>
      <c r="F176" s="18">
        <v>367</v>
      </c>
      <c r="G176" s="18"/>
      <c r="H176" s="18">
        <v>2493.5</v>
      </c>
      <c r="I176" s="18">
        <f>ROUND(H176,0)</f>
        <v>2494</v>
      </c>
      <c r="J176" s="18"/>
      <c r="K176" s="18">
        <v>28785</v>
      </c>
      <c r="L176" s="20">
        <v>2494</v>
      </c>
      <c r="M176" s="20">
        <v>0</v>
      </c>
    </row>
    <row r="177" spans="1:13">
      <c r="A177" s="66"/>
      <c r="B177" s="68"/>
      <c r="C177" s="68"/>
      <c r="D177" s="68"/>
      <c r="E177" s="21" t="s">
        <v>296</v>
      </c>
      <c r="F177" s="18">
        <v>8</v>
      </c>
      <c r="G177" s="18">
        <v>3</v>
      </c>
      <c r="H177" s="18">
        <v>24</v>
      </c>
      <c r="I177" s="18"/>
      <c r="J177" s="18"/>
      <c r="K177" s="18"/>
      <c r="L177" s="20"/>
      <c r="M177" s="20"/>
    </row>
    <row r="178" spans="1:13">
      <c r="A178" s="66"/>
      <c r="B178" s="68"/>
      <c r="C178" s="68"/>
      <c r="D178" s="68"/>
      <c r="E178" s="21" t="s">
        <v>297</v>
      </c>
      <c r="F178" s="18">
        <v>4</v>
      </c>
      <c r="G178" s="18">
        <v>23</v>
      </c>
      <c r="H178" s="18">
        <v>92</v>
      </c>
      <c r="I178" s="18"/>
      <c r="J178" s="18"/>
      <c r="K178" s="18"/>
      <c r="L178" s="20"/>
      <c r="M178" s="20"/>
    </row>
    <row r="179" spans="1:13">
      <c r="A179" s="66"/>
      <c r="B179" s="68"/>
      <c r="C179" s="68"/>
      <c r="D179" s="68"/>
      <c r="E179" s="21" t="s">
        <v>298</v>
      </c>
      <c r="F179" s="18">
        <v>24</v>
      </c>
      <c r="G179" s="18">
        <v>5.5</v>
      </c>
      <c r="H179" s="18">
        <v>132</v>
      </c>
      <c r="I179" s="18"/>
      <c r="J179" s="18"/>
      <c r="K179" s="18"/>
      <c r="L179" s="20"/>
      <c r="M179" s="20"/>
    </row>
    <row r="180" spans="1:13">
      <c r="A180" s="66"/>
      <c r="B180" s="68"/>
      <c r="C180" s="68"/>
      <c r="D180" s="68"/>
      <c r="E180" s="21" t="s">
        <v>299</v>
      </c>
      <c r="F180" s="18">
        <v>7</v>
      </c>
      <c r="G180" s="18">
        <v>50</v>
      </c>
      <c r="H180" s="18">
        <v>350</v>
      </c>
      <c r="I180" s="18"/>
      <c r="J180" s="18"/>
      <c r="K180" s="18"/>
      <c r="L180" s="20"/>
      <c r="M180" s="20"/>
    </row>
    <row r="181" spans="1:13">
      <c r="A181" s="66"/>
      <c r="B181" s="68"/>
      <c r="C181" s="68"/>
      <c r="D181" s="68"/>
      <c r="E181" s="21" t="s">
        <v>300</v>
      </c>
      <c r="F181" s="18">
        <v>1</v>
      </c>
      <c r="G181" s="18">
        <v>50</v>
      </c>
      <c r="H181" s="18">
        <v>50</v>
      </c>
      <c r="I181" s="18"/>
      <c r="J181" s="18"/>
      <c r="K181" s="18"/>
      <c r="L181" s="20"/>
      <c r="M181" s="20"/>
    </row>
    <row r="182" spans="1:13" ht="27">
      <c r="A182" s="66"/>
      <c r="B182" s="68"/>
      <c r="C182" s="68"/>
      <c r="D182" s="68"/>
      <c r="E182" s="21" t="s">
        <v>301</v>
      </c>
      <c r="F182" s="18">
        <v>2</v>
      </c>
      <c r="G182" s="18">
        <v>40</v>
      </c>
      <c r="H182" s="18">
        <v>80</v>
      </c>
      <c r="I182" s="18"/>
      <c r="J182" s="21" t="s">
        <v>149</v>
      </c>
      <c r="K182" s="18"/>
      <c r="L182" s="20"/>
      <c r="M182" s="20"/>
    </row>
    <row r="183" spans="1:13" ht="13.5" customHeight="1">
      <c r="A183" s="66"/>
      <c r="B183" s="68"/>
      <c r="C183" s="68"/>
      <c r="D183" s="68"/>
      <c r="E183" s="21" t="s">
        <v>302</v>
      </c>
      <c r="F183" s="18">
        <v>19</v>
      </c>
      <c r="G183" s="18">
        <v>5.5</v>
      </c>
      <c r="H183" s="18">
        <v>104.5</v>
      </c>
      <c r="I183" s="18"/>
      <c r="J183" s="21" t="s">
        <v>121</v>
      </c>
      <c r="K183" s="18"/>
      <c r="L183" s="20"/>
      <c r="M183" s="20"/>
    </row>
    <row r="184" spans="1:13">
      <c r="A184" s="66"/>
      <c r="B184" s="68"/>
      <c r="C184" s="68"/>
      <c r="D184" s="68"/>
      <c r="E184" s="21" t="s">
        <v>303</v>
      </c>
      <c r="F184" s="18">
        <v>302</v>
      </c>
      <c r="G184" s="18">
        <v>5.5</v>
      </c>
      <c r="H184" s="18">
        <v>1661</v>
      </c>
      <c r="I184" s="18"/>
      <c r="J184" s="21" t="s">
        <v>121</v>
      </c>
      <c r="K184" s="18"/>
      <c r="L184" s="20"/>
      <c r="M184" s="20"/>
    </row>
    <row r="185" spans="1:13" s="23" customFormat="1">
      <c r="A185" s="66">
        <v>14</v>
      </c>
      <c r="B185" s="68" t="s">
        <v>60</v>
      </c>
      <c r="C185" s="66" t="s">
        <v>64</v>
      </c>
      <c r="D185" s="66"/>
      <c r="E185" s="66"/>
      <c r="F185" s="38">
        <v>22</v>
      </c>
      <c r="G185" s="38"/>
      <c r="H185" s="38">
        <v>137.84399999999999</v>
      </c>
      <c r="I185" s="38">
        <f>SUM(I186:I188)</f>
        <v>138</v>
      </c>
      <c r="J185" s="40"/>
      <c r="K185" s="38">
        <v>2517</v>
      </c>
      <c r="L185" s="39">
        <v>138</v>
      </c>
      <c r="M185" s="39">
        <v>0</v>
      </c>
    </row>
    <row r="186" spans="1:13">
      <c r="A186" s="66"/>
      <c r="B186" s="68"/>
      <c r="C186" s="68">
        <v>1</v>
      </c>
      <c r="D186" s="68" t="s">
        <v>304</v>
      </c>
      <c r="E186" s="21" t="s">
        <v>118</v>
      </c>
      <c r="F186" s="18">
        <v>22</v>
      </c>
      <c r="G186" s="18"/>
      <c r="H186" s="18">
        <v>137.84399999999999</v>
      </c>
      <c r="I186" s="18">
        <f>ROUND(H186,0)</f>
        <v>138</v>
      </c>
      <c r="J186" s="21"/>
      <c r="K186" s="18">
        <v>2517</v>
      </c>
      <c r="L186" s="20">
        <v>138</v>
      </c>
      <c r="M186" s="20">
        <v>0</v>
      </c>
    </row>
    <row r="187" spans="1:13" ht="27">
      <c r="A187" s="66"/>
      <c r="B187" s="68"/>
      <c r="C187" s="68"/>
      <c r="D187" s="68"/>
      <c r="E187" s="21" t="s">
        <v>305</v>
      </c>
      <c r="F187" s="18">
        <v>10</v>
      </c>
      <c r="G187" s="18">
        <v>4.8419999999999996</v>
      </c>
      <c r="H187" s="18">
        <v>48.42</v>
      </c>
      <c r="I187" s="18"/>
      <c r="J187" s="21" t="s">
        <v>149</v>
      </c>
      <c r="K187" s="18"/>
      <c r="L187" s="20"/>
      <c r="M187" s="20"/>
    </row>
    <row r="188" spans="1:13">
      <c r="A188" s="66"/>
      <c r="B188" s="68"/>
      <c r="C188" s="68"/>
      <c r="D188" s="68"/>
      <c r="E188" s="21" t="s">
        <v>306</v>
      </c>
      <c r="F188" s="18">
        <v>12</v>
      </c>
      <c r="G188" s="18">
        <v>7.452</v>
      </c>
      <c r="H188" s="18">
        <v>89.424000000000007</v>
      </c>
      <c r="I188" s="18"/>
      <c r="J188" s="18"/>
      <c r="K188" s="18"/>
      <c r="L188" s="20"/>
      <c r="M188" s="20"/>
    </row>
    <row r="189" spans="1:13" s="23" customFormat="1">
      <c r="A189" s="66">
        <v>15</v>
      </c>
      <c r="B189" s="68" t="s">
        <v>61</v>
      </c>
      <c r="C189" s="66" t="s">
        <v>64</v>
      </c>
      <c r="D189" s="66"/>
      <c r="E189" s="66"/>
      <c r="F189" s="38">
        <v>319</v>
      </c>
      <c r="G189" s="38"/>
      <c r="H189" s="38">
        <v>10236.459000000001</v>
      </c>
      <c r="I189" s="38">
        <f>SUM(I190:I196)</f>
        <v>10236</v>
      </c>
      <c r="J189" s="38"/>
      <c r="K189" s="38">
        <v>4015</v>
      </c>
      <c r="L189" s="39">
        <v>4015</v>
      </c>
      <c r="M189" s="39">
        <v>6221</v>
      </c>
    </row>
    <row r="190" spans="1:13">
      <c r="A190" s="66"/>
      <c r="B190" s="68"/>
      <c r="C190" s="68">
        <v>1</v>
      </c>
      <c r="D190" s="68" t="s">
        <v>307</v>
      </c>
      <c r="E190" s="21" t="s">
        <v>118</v>
      </c>
      <c r="F190" s="18">
        <v>319</v>
      </c>
      <c r="G190" s="18"/>
      <c r="H190" s="18">
        <v>10236.459000000001</v>
      </c>
      <c r="I190" s="18">
        <f>ROUND(H190,0)</f>
        <v>10236</v>
      </c>
      <c r="J190" s="18"/>
      <c r="K190" s="18">
        <v>4015</v>
      </c>
      <c r="L190" s="20">
        <v>4015</v>
      </c>
      <c r="M190" s="20">
        <v>6221</v>
      </c>
    </row>
    <row r="191" spans="1:13">
      <c r="A191" s="66"/>
      <c r="B191" s="68"/>
      <c r="C191" s="68"/>
      <c r="D191" s="68"/>
      <c r="E191" s="21" t="s">
        <v>308</v>
      </c>
      <c r="F191" s="18">
        <v>1</v>
      </c>
      <c r="G191" s="18">
        <v>6.867</v>
      </c>
      <c r="H191" s="18">
        <v>6.867</v>
      </c>
      <c r="I191" s="18"/>
      <c r="J191" s="18"/>
      <c r="K191" s="18"/>
      <c r="L191" s="20"/>
      <c r="M191" s="20"/>
    </row>
    <row r="192" spans="1:13">
      <c r="A192" s="66"/>
      <c r="B192" s="68"/>
      <c r="C192" s="68"/>
      <c r="D192" s="68"/>
      <c r="E192" s="21" t="s">
        <v>309</v>
      </c>
      <c r="F192" s="18">
        <v>29</v>
      </c>
      <c r="G192" s="18">
        <v>7.4880000000000004</v>
      </c>
      <c r="H192" s="18">
        <v>217.15199999999999</v>
      </c>
      <c r="I192" s="18"/>
      <c r="J192" s="18"/>
      <c r="K192" s="18"/>
      <c r="L192" s="20"/>
      <c r="M192" s="20"/>
    </row>
    <row r="193" spans="1:13">
      <c r="A193" s="66"/>
      <c r="B193" s="68"/>
      <c r="C193" s="68"/>
      <c r="D193" s="68"/>
      <c r="E193" s="21" t="s">
        <v>310</v>
      </c>
      <c r="F193" s="18">
        <v>16</v>
      </c>
      <c r="G193" s="18">
        <v>7.9649999999999999</v>
      </c>
      <c r="H193" s="18">
        <v>127.44</v>
      </c>
      <c r="I193" s="18"/>
      <c r="J193" s="18"/>
      <c r="K193" s="18"/>
      <c r="L193" s="20"/>
      <c r="M193" s="20"/>
    </row>
    <row r="194" spans="1:13">
      <c r="A194" s="66"/>
      <c r="B194" s="68"/>
      <c r="C194" s="68"/>
      <c r="D194" s="68"/>
      <c r="E194" s="21" t="s">
        <v>311</v>
      </c>
      <c r="F194" s="18">
        <v>69</v>
      </c>
      <c r="G194" s="18">
        <v>25</v>
      </c>
      <c r="H194" s="18">
        <v>1725</v>
      </c>
      <c r="I194" s="18"/>
      <c r="J194" s="18"/>
      <c r="K194" s="18"/>
      <c r="L194" s="20"/>
      <c r="M194" s="20"/>
    </row>
    <row r="195" spans="1:13">
      <c r="A195" s="66"/>
      <c r="B195" s="68"/>
      <c r="C195" s="68"/>
      <c r="D195" s="68"/>
      <c r="E195" s="21" t="s">
        <v>312</v>
      </c>
      <c r="F195" s="18">
        <v>79</v>
      </c>
      <c r="G195" s="18">
        <v>40</v>
      </c>
      <c r="H195" s="18">
        <v>3160</v>
      </c>
      <c r="I195" s="18"/>
      <c r="J195" s="18"/>
      <c r="K195" s="18"/>
      <c r="L195" s="20"/>
      <c r="M195" s="20"/>
    </row>
    <row r="196" spans="1:13">
      <c r="A196" s="66"/>
      <c r="B196" s="68"/>
      <c r="C196" s="68"/>
      <c r="D196" s="68"/>
      <c r="E196" s="21" t="s">
        <v>313</v>
      </c>
      <c r="F196" s="18">
        <v>125</v>
      </c>
      <c r="G196" s="18">
        <v>40</v>
      </c>
      <c r="H196" s="18">
        <v>5000</v>
      </c>
      <c r="I196" s="18"/>
      <c r="J196" s="18"/>
      <c r="K196" s="18"/>
      <c r="L196" s="20"/>
      <c r="M196" s="20"/>
    </row>
    <row r="197" spans="1:13" s="23" customFormat="1">
      <c r="A197" s="66">
        <v>16</v>
      </c>
      <c r="B197" s="68" t="s">
        <v>62</v>
      </c>
      <c r="C197" s="66" t="s">
        <v>64</v>
      </c>
      <c r="D197" s="66"/>
      <c r="E197" s="66"/>
      <c r="F197" s="38">
        <v>8</v>
      </c>
      <c r="G197" s="38"/>
      <c r="H197" s="38">
        <v>55.008000000000003</v>
      </c>
      <c r="I197" s="38">
        <f>SUM(I198:I199)</f>
        <v>55</v>
      </c>
      <c r="J197" s="38"/>
      <c r="K197" s="38">
        <v>373</v>
      </c>
      <c r="L197" s="39">
        <v>55</v>
      </c>
      <c r="M197" s="39">
        <v>0</v>
      </c>
    </row>
    <row r="198" spans="1:13">
      <c r="A198" s="66"/>
      <c r="B198" s="68"/>
      <c r="C198" s="68">
        <v>1</v>
      </c>
      <c r="D198" s="68" t="s">
        <v>314</v>
      </c>
      <c r="E198" s="21" t="s">
        <v>118</v>
      </c>
      <c r="F198" s="18">
        <v>8</v>
      </c>
      <c r="G198" s="18"/>
      <c r="H198" s="18">
        <v>55.008000000000003</v>
      </c>
      <c r="I198" s="18">
        <f t="shared" ref="I198:I203" si="2">ROUND(H198,0)</f>
        <v>55</v>
      </c>
      <c r="J198" s="18"/>
      <c r="K198" s="18">
        <v>373</v>
      </c>
      <c r="L198" s="20">
        <v>55</v>
      </c>
      <c r="M198" s="20">
        <v>0</v>
      </c>
    </row>
    <row r="199" spans="1:13">
      <c r="A199" s="66"/>
      <c r="B199" s="68"/>
      <c r="C199" s="68"/>
      <c r="D199" s="68"/>
      <c r="E199" s="21" t="s">
        <v>315</v>
      </c>
      <c r="F199" s="18">
        <v>8</v>
      </c>
      <c r="G199" s="18">
        <v>6.8760000000000003</v>
      </c>
      <c r="H199" s="18">
        <v>55.008000000000003</v>
      </c>
      <c r="I199" s="18"/>
      <c r="J199" s="18"/>
      <c r="K199" s="18"/>
      <c r="L199" s="20"/>
      <c r="M199" s="20"/>
    </row>
    <row r="200" spans="1:13" s="23" customFormat="1">
      <c r="A200" s="66">
        <v>17</v>
      </c>
      <c r="B200" s="68" t="s">
        <v>63</v>
      </c>
      <c r="C200" s="66" t="s">
        <v>64</v>
      </c>
      <c r="D200" s="66"/>
      <c r="E200" s="66"/>
      <c r="F200" s="38">
        <v>13</v>
      </c>
      <c r="G200" s="38"/>
      <c r="H200" s="38">
        <v>155.21799999999999</v>
      </c>
      <c r="I200" s="38">
        <f>SUM(I201:I204)</f>
        <v>155</v>
      </c>
      <c r="J200" s="38"/>
      <c r="K200" s="38">
        <v>28165</v>
      </c>
      <c r="L200" s="39">
        <v>155</v>
      </c>
      <c r="M200" s="39">
        <v>0</v>
      </c>
    </row>
    <row r="201" spans="1:13">
      <c r="A201" s="66"/>
      <c r="B201" s="68"/>
      <c r="C201" s="68">
        <v>1</v>
      </c>
      <c r="D201" s="68" t="s">
        <v>316</v>
      </c>
      <c r="E201" s="21" t="s">
        <v>118</v>
      </c>
      <c r="F201" s="18">
        <v>4</v>
      </c>
      <c r="G201" s="18"/>
      <c r="H201" s="18">
        <v>22</v>
      </c>
      <c r="I201" s="18">
        <f t="shared" si="2"/>
        <v>22</v>
      </c>
      <c r="J201" s="18"/>
      <c r="K201" s="18">
        <v>27435</v>
      </c>
      <c r="L201" s="20">
        <v>22</v>
      </c>
      <c r="M201" s="20">
        <v>0</v>
      </c>
    </row>
    <row r="202" spans="1:13">
      <c r="A202" s="66"/>
      <c r="B202" s="68"/>
      <c r="C202" s="68"/>
      <c r="D202" s="68"/>
      <c r="E202" s="21" t="s">
        <v>317</v>
      </c>
      <c r="F202" s="18">
        <v>4</v>
      </c>
      <c r="G202" s="18">
        <v>5.5</v>
      </c>
      <c r="H202" s="18">
        <v>22</v>
      </c>
      <c r="I202" s="18"/>
      <c r="J202" s="18"/>
      <c r="K202" s="18"/>
      <c r="L202" s="20"/>
      <c r="M202" s="20"/>
    </row>
    <row r="203" spans="1:13">
      <c r="A203" s="66"/>
      <c r="B203" s="68"/>
      <c r="C203" s="68">
        <v>2</v>
      </c>
      <c r="D203" s="68" t="s">
        <v>318</v>
      </c>
      <c r="E203" s="21" t="s">
        <v>118</v>
      </c>
      <c r="F203" s="18">
        <v>9</v>
      </c>
      <c r="G203" s="18"/>
      <c r="H203" s="18">
        <v>133.21799999999999</v>
      </c>
      <c r="I203" s="18">
        <f t="shared" si="2"/>
        <v>133</v>
      </c>
      <c r="J203" s="18"/>
      <c r="K203" s="18">
        <v>730</v>
      </c>
      <c r="L203" s="20">
        <v>133</v>
      </c>
      <c r="M203" s="20">
        <v>0</v>
      </c>
    </row>
    <row r="204" spans="1:13" ht="27">
      <c r="A204" s="66"/>
      <c r="B204" s="68"/>
      <c r="C204" s="68"/>
      <c r="D204" s="68"/>
      <c r="E204" s="21" t="s">
        <v>319</v>
      </c>
      <c r="F204" s="18">
        <v>8</v>
      </c>
      <c r="G204" s="18">
        <v>14.958</v>
      </c>
      <c r="H204" s="18">
        <v>119.664</v>
      </c>
      <c r="I204" s="18"/>
      <c r="J204" s="21" t="s">
        <v>153</v>
      </c>
      <c r="K204" s="18"/>
      <c r="L204" s="20"/>
      <c r="M204" s="20"/>
    </row>
    <row r="205" spans="1:13" ht="27">
      <c r="A205" s="66"/>
      <c r="B205" s="68"/>
      <c r="C205" s="68"/>
      <c r="D205" s="68"/>
      <c r="E205" s="21" t="s">
        <v>320</v>
      </c>
      <c r="F205" s="18">
        <v>1</v>
      </c>
      <c r="G205" s="18">
        <v>13.554</v>
      </c>
      <c r="H205" s="18">
        <v>13.554</v>
      </c>
      <c r="I205" s="18"/>
      <c r="J205" s="21" t="s">
        <v>149</v>
      </c>
      <c r="K205" s="18"/>
      <c r="L205" s="20"/>
      <c r="M205" s="20"/>
    </row>
  </sheetData>
  <mergeCells count="120">
    <mergeCell ref="B6:B24"/>
    <mergeCell ref="C6:E6"/>
    <mergeCell ref="C7:C19"/>
    <mergeCell ref="D7:D19"/>
    <mergeCell ref="C20:C22"/>
    <mergeCell ref="D20:D22"/>
    <mergeCell ref="C23:C24"/>
    <mergeCell ref="D23:D24"/>
    <mergeCell ref="B36:B46"/>
    <mergeCell ref="C36:E36"/>
    <mergeCell ref="C37:C41"/>
    <mergeCell ref="D37:D41"/>
    <mergeCell ref="C42:C46"/>
    <mergeCell ref="D42:D46"/>
    <mergeCell ref="B25:B27"/>
    <mergeCell ref="C25:E25"/>
    <mergeCell ref="C26:C27"/>
    <mergeCell ref="D26:D27"/>
    <mergeCell ref="B28:B35"/>
    <mergeCell ref="C28:E28"/>
    <mergeCell ref="C29:C31"/>
    <mergeCell ref="D29:D31"/>
    <mergeCell ref="C32:C35"/>
    <mergeCell ref="D32:D35"/>
    <mergeCell ref="C79:C82"/>
    <mergeCell ref="D79:D82"/>
    <mergeCell ref="C83:C91"/>
    <mergeCell ref="D83:D91"/>
    <mergeCell ref="B92:B94"/>
    <mergeCell ref="C92:E92"/>
    <mergeCell ref="C93:C94"/>
    <mergeCell ref="D93:D94"/>
    <mergeCell ref="B47:B91"/>
    <mergeCell ref="C47:E47"/>
    <mergeCell ref="C48:C51"/>
    <mergeCell ref="D48:D51"/>
    <mergeCell ref="C52:C58"/>
    <mergeCell ref="D52:D58"/>
    <mergeCell ref="C59:C60"/>
    <mergeCell ref="D59:D60"/>
    <mergeCell ref="C61:C78"/>
    <mergeCell ref="D61:D78"/>
    <mergeCell ref="B104:B118"/>
    <mergeCell ref="C104:E104"/>
    <mergeCell ref="C105:C109"/>
    <mergeCell ref="D105:D109"/>
    <mergeCell ref="C110:C118"/>
    <mergeCell ref="D110:D118"/>
    <mergeCell ref="B95:B103"/>
    <mergeCell ref="C95:E95"/>
    <mergeCell ref="C96:C100"/>
    <mergeCell ref="D96:D100"/>
    <mergeCell ref="C101:C103"/>
    <mergeCell ref="D101:D103"/>
    <mergeCell ref="B146:B157"/>
    <mergeCell ref="C146:E146"/>
    <mergeCell ref="C147:C157"/>
    <mergeCell ref="D147:D157"/>
    <mergeCell ref="C119:E119"/>
    <mergeCell ref="C120:C121"/>
    <mergeCell ref="D120:D121"/>
    <mergeCell ref="C122:C124"/>
    <mergeCell ref="D122:D124"/>
    <mergeCell ref="C125:C128"/>
    <mergeCell ref="D125:D128"/>
    <mergeCell ref="B158:B160"/>
    <mergeCell ref="C158:E158"/>
    <mergeCell ref="C159:C160"/>
    <mergeCell ref="D159:D160"/>
    <mergeCell ref="B161:B174"/>
    <mergeCell ref="C161:E161"/>
    <mergeCell ref="C162:C165"/>
    <mergeCell ref="D162:D165"/>
    <mergeCell ref="C166:C174"/>
    <mergeCell ref="D166:D174"/>
    <mergeCell ref="B185:B188"/>
    <mergeCell ref="C185:E185"/>
    <mergeCell ref="C186:C188"/>
    <mergeCell ref="D186:D188"/>
    <mergeCell ref="B189:B196"/>
    <mergeCell ref="C189:E189"/>
    <mergeCell ref="C190:C196"/>
    <mergeCell ref="D190:D196"/>
    <mergeCell ref="C175:E175"/>
    <mergeCell ref="D176:D184"/>
    <mergeCell ref="C176:C184"/>
    <mergeCell ref="B197:B199"/>
    <mergeCell ref="C197:E197"/>
    <mergeCell ref="C198:C199"/>
    <mergeCell ref="D198:D199"/>
    <mergeCell ref="B200:B205"/>
    <mergeCell ref="C200:E200"/>
    <mergeCell ref="C201:C202"/>
    <mergeCell ref="D201:D202"/>
    <mergeCell ref="C203:C205"/>
    <mergeCell ref="D203:D205"/>
    <mergeCell ref="A197:A199"/>
    <mergeCell ref="A200:A205"/>
    <mergeCell ref="A2:M2"/>
    <mergeCell ref="A5:E5"/>
    <mergeCell ref="B119:B145"/>
    <mergeCell ref="A119:A145"/>
    <mergeCell ref="B175:B184"/>
    <mergeCell ref="A175:A184"/>
    <mergeCell ref="D129:D145"/>
    <mergeCell ref="C129:C145"/>
    <mergeCell ref="A158:A160"/>
    <mergeCell ref="A161:A174"/>
    <mergeCell ref="A185:A188"/>
    <mergeCell ref="A189:A196"/>
    <mergeCell ref="A92:A94"/>
    <mergeCell ref="A95:A103"/>
    <mergeCell ref="A104:A118"/>
    <mergeCell ref="A146:A157"/>
    <mergeCell ref="K3:M3"/>
    <mergeCell ref="A6:A24"/>
    <mergeCell ref="A25:A27"/>
    <mergeCell ref="A28:A35"/>
    <mergeCell ref="A36:A46"/>
    <mergeCell ref="A47:A91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rowBreaks count="3" manualBreakCount="3">
    <brk id="46" max="12" man="1"/>
    <brk id="103" max="12" man="1"/>
    <brk id="160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1:N851"/>
  <sheetViews>
    <sheetView showZeros="0" view="pageBreakPreview" zoomScale="85" zoomScaleSheetLayoutView="85" workbookViewId="0">
      <selection activeCell="R21" sqref="R21"/>
    </sheetView>
  </sheetViews>
  <sheetFormatPr defaultRowHeight="13.5"/>
  <cols>
    <col min="1" max="1" width="6.875" customWidth="1"/>
    <col min="3" max="3" width="6.625" customWidth="1"/>
    <col min="4" max="4" width="18.125" customWidth="1"/>
    <col min="5" max="5" width="19" customWidth="1"/>
    <col min="6" max="6" width="9.375" customWidth="1"/>
    <col min="7" max="8" width="8.625" customWidth="1"/>
    <col min="9" max="9" width="10.625" customWidth="1"/>
    <col min="10" max="10" width="33.875" hidden="1" customWidth="1"/>
    <col min="11" max="12" width="10.125" customWidth="1"/>
    <col min="13" max="13" width="9.25" customWidth="1"/>
  </cols>
  <sheetData>
    <row r="1" spans="1:14">
      <c r="A1" s="23" t="s">
        <v>2115</v>
      </c>
      <c r="B1" s="23"/>
    </row>
    <row r="2" spans="1:14" ht="20.25">
      <c r="A2" s="67" t="s">
        <v>2176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5"/>
    </row>
    <row r="3" spans="1:14" ht="20.25">
      <c r="A3" s="22"/>
      <c r="B3" s="22"/>
      <c r="C3" s="22"/>
      <c r="D3" s="22"/>
      <c r="E3" s="22"/>
      <c r="F3" s="22"/>
      <c r="G3" s="22"/>
      <c r="H3" s="22"/>
      <c r="I3" s="22"/>
      <c r="J3" s="22"/>
      <c r="K3" s="69" t="s">
        <v>323</v>
      </c>
      <c r="L3" s="69"/>
      <c r="M3" s="69"/>
      <c r="N3" s="15"/>
    </row>
    <row r="4" spans="1:14" ht="67.5">
      <c r="A4" s="16" t="s">
        <v>2118</v>
      </c>
      <c r="B4" s="16" t="s">
        <v>38</v>
      </c>
      <c r="C4" s="16" t="s">
        <v>96</v>
      </c>
      <c r="D4" s="16" t="s">
        <v>106</v>
      </c>
      <c r="E4" s="16" t="s">
        <v>107</v>
      </c>
      <c r="F4" s="16" t="s">
        <v>108</v>
      </c>
      <c r="G4" s="16" t="s">
        <v>109</v>
      </c>
      <c r="H4" s="16" t="s">
        <v>110</v>
      </c>
      <c r="I4" s="16" t="s">
        <v>111</v>
      </c>
      <c r="J4" s="16" t="s">
        <v>112</v>
      </c>
      <c r="K4" s="16" t="s">
        <v>113</v>
      </c>
      <c r="L4" s="16" t="s">
        <v>114</v>
      </c>
      <c r="M4" s="16" t="s">
        <v>115</v>
      </c>
    </row>
    <row r="5" spans="1:14" s="23" customFormat="1" ht="14.25">
      <c r="A5" s="70" t="s">
        <v>2119</v>
      </c>
      <c r="B5" s="70"/>
      <c r="C5" s="70"/>
      <c r="D5" s="70"/>
      <c r="E5" s="70"/>
      <c r="F5" s="38">
        <f>SUM(F6:F851)/3</f>
        <v>94170</v>
      </c>
      <c r="G5" s="38"/>
      <c r="H5" s="38">
        <f t="shared" ref="H5" si="0">SUM(H6:H851)/3</f>
        <v>792872.55059999984</v>
      </c>
      <c r="I5" s="38">
        <f>SUM(I6:I851)/2</f>
        <v>792876</v>
      </c>
      <c r="J5" s="40"/>
      <c r="K5" s="43">
        <f>SUM(K6:K851)/2</f>
        <v>273827</v>
      </c>
      <c r="L5" s="44">
        <f>SUM(L6:L851)/2</f>
        <v>156625</v>
      </c>
      <c r="M5" s="44">
        <f>SUM(M6:M851)/2</f>
        <v>636251</v>
      </c>
    </row>
    <row r="6" spans="1:14" s="23" customFormat="1" ht="14.25">
      <c r="A6" s="68">
        <v>1</v>
      </c>
      <c r="B6" s="68" t="s">
        <v>39</v>
      </c>
      <c r="C6" s="70" t="s">
        <v>64</v>
      </c>
      <c r="D6" s="71"/>
      <c r="E6" s="71"/>
      <c r="F6" s="38">
        <f>SUM(F7:F65)/2</f>
        <v>11939</v>
      </c>
      <c r="G6" s="38"/>
      <c r="H6" s="38">
        <f t="shared" ref="H6" si="1">SUM(H7:H65)/2</f>
        <v>64566.045999999988</v>
      </c>
      <c r="I6" s="38">
        <f>SUM(I7,I18,I24)</f>
        <v>64566</v>
      </c>
      <c r="J6" s="40"/>
      <c r="K6" s="43">
        <f>SUM(K7,K18,K24)</f>
        <v>7458</v>
      </c>
      <c r="L6" s="44">
        <v>7458</v>
      </c>
      <c r="M6" s="44">
        <v>57108</v>
      </c>
    </row>
    <row r="7" spans="1:14" ht="15">
      <c r="A7" s="68"/>
      <c r="B7" s="68"/>
      <c r="C7" s="68">
        <v>1</v>
      </c>
      <c r="D7" s="68" t="s">
        <v>117</v>
      </c>
      <c r="E7" s="54" t="s">
        <v>118</v>
      </c>
      <c r="F7" s="18">
        <v>2635</v>
      </c>
      <c r="G7" s="18"/>
      <c r="H7" s="18">
        <v>11664.683999999999</v>
      </c>
      <c r="I7" s="18">
        <f>ROUND(H7,0)</f>
        <v>11665</v>
      </c>
      <c r="J7" s="21"/>
      <c r="K7" s="24">
        <v>0</v>
      </c>
      <c r="L7" s="25">
        <v>0</v>
      </c>
      <c r="M7" s="25">
        <v>11665</v>
      </c>
    </row>
    <row r="8" spans="1:14" ht="15">
      <c r="A8" s="68"/>
      <c r="B8" s="68"/>
      <c r="C8" s="68"/>
      <c r="D8" s="68"/>
      <c r="E8" s="54" t="s">
        <v>119</v>
      </c>
      <c r="F8" s="18">
        <v>89</v>
      </c>
      <c r="G8" s="18">
        <v>5.4359999999999999</v>
      </c>
      <c r="H8" s="18">
        <v>483.80399999999997</v>
      </c>
      <c r="I8" s="18"/>
      <c r="J8" s="21" t="s">
        <v>121</v>
      </c>
      <c r="K8" s="24"/>
      <c r="L8" s="25"/>
      <c r="M8" s="25"/>
    </row>
    <row r="9" spans="1:14" ht="15">
      <c r="A9" s="68"/>
      <c r="B9" s="68"/>
      <c r="C9" s="68"/>
      <c r="D9" s="68"/>
      <c r="E9" s="54" t="s">
        <v>324</v>
      </c>
      <c r="F9" s="18">
        <v>66</v>
      </c>
      <c r="G9" s="18">
        <v>6.12</v>
      </c>
      <c r="H9" s="18">
        <v>403.92</v>
      </c>
      <c r="I9" s="18"/>
      <c r="J9" s="21" t="s">
        <v>121</v>
      </c>
      <c r="K9" s="24"/>
      <c r="L9" s="25"/>
      <c r="M9" s="25"/>
    </row>
    <row r="10" spans="1:14" ht="15">
      <c r="A10" s="68"/>
      <c r="B10" s="68"/>
      <c r="C10" s="68"/>
      <c r="D10" s="68"/>
      <c r="E10" s="54" t="s">
        <v>126</v>
      </c>
      <c r="F10" s="18">
        <v>245</v>
      </c>
      <c r="G10" s="18">
        <v>3.6</v>
      </c>
      <c r="H10" s="18">
        <v>882</v>
      </c>
      <c r="I10" s="18"/>
      <c r="J10" s="21" t="s">
        <v>121</v>
      </c>
      <c r="K10" s="24"/>
      <c r="L10" s="25"/>
      <c r="M10" s="25"/>
    </row>
    <row r="11" spans="1:14" ht="15">
      <c r="A11" s="68"/>
      <c r="B11" s="68"/>
      <c r="C11" s="68"/>
      <c r="D11" s="68"/>
      <c r="E11" s="54" t="s">
        <v>129</v>
      </c>
      <c r="F11" s="18">
        <v>14</v>
      </c>
      <c r="G11" s="18">
        <v>3.6</v>
      </c>
      <c r="H11" s="18">
        <v>50.4</v>
      </c>
      <c r="I11" s="18"/>
      <c r="J11" s="21" t="s">
        <v>121</v>
      </c>
      <c r="K11" s="24"/>
      <c r="L11" s="25"/>
      <c r="M11" s="25"/>
    </row>
    <row r="12" spans="1:14" ht="15">
      <c r="A12" s="68"/>
      <c r="B12" s="68"/>
      <c r="C12" s="68"/>
      <c r="D12" s="68"/>
      <c r="E12" s="54" t="s">
        <v>129</v>
      </c>
      <c r="F12" s="18">
        <v>334</v>
      </c>
      <c r="G12" s="18">
        <v>4.4000000000000004</v>
      </c>
      <c r="H12" s="18">
        <v>1469.6</v>
      </c>
      <c r="I12" s="18"/>
      <c r="J12" s="21" t="s">
        <v>121</v>
      </c>
      <c r="K12" s="24"/>
      <c r="L12" s="25"/>
      <c r="M12" s="25"/>
    </row>
    <row r="13" spans="1:14" ht="15">
      <c r="A13" s="68"/>
      <c r="B13" s="68"/>
      <c r="C13" s="68"/>
      <c r="D13" s="68"/>
      <c r="E13" s="54" t="s">
        <v>325</v>
      </c>
      <c r="F13" s="18">
        <v>1229</v>
      </c>
      <c r="G13" s="18">
        <v>4.4000000000000004</v>
      </c>
      <c r="H13" s="18">
        <v>5407.6</v>
      </c>
      <c r="I13" s="18"/>
      <c r="J13" s="21" t="s">
        <v>121</v>
      </c>
      <c r="K13" s="24"/>
      <c r="L13" s="25"/>
      <c r="M13" s="25"/>
    </row>
    <row r="14" spans="1:14" ht="15">
      <c r="A14" s="68"/>
      <c r="B14" s="68"/>
      <c r="C14" s="68"/>
      <c r="D14" s="68"/>
      <c r="E14" s="54" t="s">
        <v>326</v>
      </c>
      <c r="F14" s="18">
        <v>35</v>
      </c>
      <c r="G14" s="18">
        <v>4.84</v>
      </c>
      <c r="H14" s="18">
        <v>169.4</v>
      </c>
      <c r="I14" s="18"/>
      <c r="J14" s="21" t="s">
        <v>121</v>
      </c>
      <c r="K14" s="24"/>
      <c r="L14" s="25"/>
      <c r="M14" s="25"/>
    </row>
    <row r="15" spans="1:14" ht="15">
      <c r="A15" s="68"/>
      <c r="B15" s="68"/>
      <c r="C15" s="68"/>
      <c r="D15" s="68"/>
      <c r="E15" s="54" t="s">
        <v>327</v>
      </c>
      <c r="F15" s="18">
        <v>94</v>
      </c>
      <c r="G15" s="18">
        <v>4.84</v>
      </c>
      <c r="H15" s="18">
        <v>454.96</v>
      </c>
      <c r="I15" s="18"/>
      <c r="J15" s="21" t="s">
        <v>121</v>
      </c>
      <c r="K15" s="24"/>
      <c r="L15" s="25"/>
      <c r="M15" s="25"/>
    </row>
    <row r="16" spans="1:14" ht="15">
      <c r="A16" s="68"/>
      <c r="B16" s="68"/>
      <c r="C16" s="68"/>
      <c r="D16" s="68"/>
      <c r="E16" s="54" t="s">
        <v>328</v>
      </c>
      <c r="F16" s="18">
        <v>35</v>
      </c>
      <c r="G16" s="18">
        <v>4.84</v>
      </c>
      <c r="H16" s="18">
        <v>169.4</v>
      </c>
      <c r="I16" s="18"/>
      <c r="J16" s="21" t="s">
        <v>121</v>
      </c>
      <c r="K16" s="24"/>
      <c r="L16" s="25"/>
      <c r="M16" s="25"/>
    </row>
    <row r="17" spans="1:13" ht="15">
      <c r="A17" s="68"/>
      <c r="B17" s="68"/>
      <c r="C17" s="68"/>
      <c r="D17" s="68"/>
      <c r="E17" s="54" t="s">
        <v>329</v>
      </c>
      <c r="F17" s="18">
        <v>494</v>
      </c>
      <c r="G17" s="18">
        <v>4.4000000000000004</v>
      </c>
      <c r="H17" s="18">
        <v>2173.6</v>
      </c>
      <c r="I17" s="18"/>
      <c r="J17" s="21" t="s">
        <v>121</v>
      </c>
      <c r="K17" s="24"/>
      <c r="L17" s="25"/>
      <c r="M17" s="25"/>
    </row>
    <row r="18" spans="1:13" ht="15">
      <c r="A18" s="68"/>
      <c r="B18" s="68"/>
      <c r="C18" s="68">
        <v>2</v>
      </c>
      <c r="D18" s="68" t="s">
        <v>136</v>
      </c>
      <c r="E18" s="54" t="s">
        <v>118</v>
      </c>
      <c r="F18" s="18">
        <v>8223</v>
      </c>
      <c r="G18" s="18"/>
      <c r="H18" s="18">
        <v>31890.959999999999</v>
      </c>
      <c r="I18" s="18">
        <f>ROUND(H18,0)</f>
        <v>31891</v>
      </c>
      <c r="J18" s="21"/>
      <c r="K18" s="24">
        <v>4733</v>
      </c>
      <c r="L18" s="25">
        <v>4733</v>
      </c>
      <c r="M18" s="25">
        <v>27158</v>
      </c>
    </row>
    <row r="19" spans="1:13" ht="15">
      <c r="A19" s="68"/>
      <c r="B19" s="68"/>
      <c r="C19" s="68"/>
      <c r="D19" s="68"/>
      <c r="E19" s="54" t="s">
        <v>137</v>
      </c>
      <c r="F19" s="18">
        <v>993</v>
      </c>
      <c r="G19" s="18">
        <v>3.6</v>
      </c>
      <c r="H19" s="18">
        <v>3574.8</v>
      </c>
      <c r="I19" s="18"/>
      <c r="J19" s="21" t="s">
        <v>121</v>
      </c>
      <c r="K19" s="24"/>
      <c r="L19" s="25"/>
      <c r="M19" s="25"/>
    </row>
    <row r="20" spans="1:13" ht="15">
      <c r="A20" s="68"/>
      <c r="B20" s="68"/>
      <c r="C20" s="68"/>
      <c r="D20" s="68"/>
      <c r="E20" s="54" t="s">
        <v>138</v>
      </c>
      <c r="F20" s="18">
        <v>340</v>
      </c>
      <c r="G20" s="18">
        <v>3.6</v>
      </c>
      <c r="H20" s="18">
        <v>1224</v>
      </c>
      <c r="I20" s="18"/>
      <c r="J20" s="21" t="s">
        <v>121</v>
      </c>
      <c r="K20" s="24"/>
      <c r="L20" s="25"/>
      <c r="M20" s="25"/>
    </row>
    <row r="21" spans="1:13" ht="15">
      <c r="A21" s="68"/>
      <c r="B21" s="68"/>
      <c r="C21" s="68"/>
      <c r="D21" s="68"/>
      <c r="E21" s="54" t="s">
        <v>330</v>
      </c>
      <c r="F21" s="18">
        <v>2118</v>
      </c>
      <c r="G21" s="18">
        <v>3.96</v>
      </c>
      <c r="H21" s="18">
        <v>8387.2800000000007</v>
      </c>
      <c r="I21" s="18"/>
      <c r="J21" s="21" t="s">
        <v>121</v>
      </c>
      <c r="K21" s="24"/>
      <c r="L21" s="25"/>
      <c r="M21" s="25"/>
    </row>
    <row r="22" spans="1:13" ht="15">
      <c r="A22" s="68"/>
      <c r="B22" s="68"/>
      <c r="C22" s="68"/>
      <c r="D22" s="68"/>
      <c r="E22" s="54" t="s">
        <v>331</v>
      </c>
      <c r="F22" s="18">
        <v>4238</v>
      </c>
      <c r="G22" s="18">
        <v>3.96</v>
      </c>
      <c r="H22" s="18">
        <v>16782.48</v>
      </c>
      <c r="I22" s="18"/>
      <c r="J22" s="21" t="s">
        <v>121</v>
      </c>
      <c r="K22" s="24"/>
      <c r="L22" s="25"/>
      <c r="M22" s="25"/>
    </row>
    <row r="23" spans="1:13" ht="15">
      <c r="A23" s="68"/>
      <c r="B23" s="68"/>
      <c r="C23" s="68"/>
      <c r="D23" s="68"/>
      <c r="E23" s="54" t="s">
        <v>332</v>
      </c>
      <c r="F23" s="18">
        <v>534</v>
      </c>
      <c r="G23" s="18">
        <v>3.6</v>
      </c>
      <c r="H23" s="18">
        <v>1922.4</v>
      </c>
      <c r="I23" s="18"/>
      <c r="J23" s="21" t="s">
        <v>121</v>
      </c>
      <c r="K23" s="24"/>
      <c r="L23" s="25"/>
      <c r="M23" s="25"/>
    </row>
    <row r="24" spans="1:13" ht="13.5" customHeight="1">
      <c r="A24" s="68"/>
      <c r="B24" s="68"/>
      <c r="C24" s="68">
        <v>3</v>
      </c>
      <c r="D24" s="68" t="s">
        <v>2153</v>
      </c>
      <c r="E24" s="54" t="s">
        <v>118</v>
      </c>
      <c r="F24" s="18">
        <v>1081</v>
      </c>
      <c r="G24" s="18"/>
      <c r="H24" s="18">
        <v>21010.401999999998</v>
      </c>
      <c r="I24" s="18">
        <f>ROUND(H24,0)</f>
        <v>21010</v>
      </c>
      <c r="J24" s="21"/>
      <c r="K24" s="24">
        <v>2725</v>
      </c>
      <c r="L24" s="25">
        <v>2725</v>
      </c>
      <c r="M24" s="25">
        <v>18285</v>
      </c>
    </row>
    <row r="25" spans="1:13" ht="27">
      <c r="A25" s="68"/>
      <c r="B25" s="68"/>
      <c r="C25" s="68"/>
      <c r="D25" s="68"/>
      <c r="E25" s="54" t="s">
        <v>333</v>
      </c>
      <c r="F25" s="18">
        <v>0</v>
      </c>
      <c r="G25" s="18">
        <v>0</v>
      </c>
      <c r="H25" s="18">
        <v>0</v>
      </c>
      <c r="I25" s="18"/>
      <c r="J25" s="21" t="s">
        <v>334</v>
      </c>
      <c r="K25" s="24"/>
      <c r="L25" s="25"/>
      <c r="M25" s="25"/>
    </row>
    <row r="26" spans="1:13" ht="27">
      <c r="A26" s="68"/>
      <c r="B26" s="68"/>
      <c r="C26" s="68"/>
      <c r="D26" s="68"/>
      <c r="E26" s="54" t="s">
        <v>335</v>
      </c>
      <c r="F26" s="18">
        <v>0</v>
      </c>
      <c r="G26" s="18">
        <v>0</v>
      </c>
      <c r="H26" s="18">
        <v>0</v>
      </c>
      <c r="I26" s="18"/>
      <c r="J26" s="21" t="s">
        <v>336</v>
      </c>
      <c r="K26" s="24"/>
      <c r="L26" s="25"/>
      <c r="M26" s="25"/>
    </row>
    <row r="27" spans="1:13" ht="15">
      <c r="A27" s="68"/>
      <c r="B27" s="68"/>
      <c r="C27" s="68"/>
      <c r="D27" s="68"/>
      <c r="E27" s="54" t="s">
        <v>337</v>
      </c>
      <c r="F27" s="18">
        <v>3</v>
      </c>
      <c r="G27" s="18">
        <v>4.6452</v>
      </c>
      <c r="H27" s="18">
        <v>13.935600000000001</v>
      </c>
      <c r="I27" s="18"/>
      <c r="J27" s="21" t="s">
        <v>121</v>
      </c>
      <c r="K27" s="24"/>
      <c r="L27" s="25"/>
      <c r="M27" s="25"/>
    </row>
    <row r="28" spans="1:13" ht="27">
      <c r="A28" s="68"/>
      <c r="B28" s="68"/>
      <c r="C28" s="68"/>
      <c r="D28" s="68"/>
      <c r="E28" s="54" t="s">
        <v>338</v>
      </c>
      <c r="F28" s="18">
        <v>0</v>
      </c>
      <c r="G28" s="18">
        <v>0</v>
      </c>
      <c r="H28" s="18">
        <v>0</v>
      </c>
      <c r="I28" s="18"/>
      <c r="J28" s="21" t="s">
        <v>339</v>
      </c>
      <c r="K28" s="24"/>
      <c r="L28" s="25"/>
      <c r="M28" s="25"/>
    </row>
    <row r="29" spans="1:13" ht="15">
      <c r="A29" s="68"/>
      <c r="B29" s="68"/>
      <c r="C29" s="68"/>
      <c r="D29" s="68"/>
      <c r="E29" s="54" t="s">
        <v>340</v>
      </c>
      <c r="F29" s="18">
        <v>73</v>
      </c>
      <c r="G29" s="18">
        <v>4.6452</v>
      </c>
      <c r="H29" s="18">
        <v>339.09960000000001</v>
      </c>
      <c r="I29" s="18"/>
      <c r="J29" s="21" t="s">
        <v>121</v>
      </c>
      <c r="K29" s="24"/>
      <c r="L29" s="25"/>
      <c r="M29" s="25"/>
    </row>
    <row r="30" spans="1:13" ht="15">
      <c r="A30" s="68"/>
      <c r="B30" s="68"/>
      <c r="C30" s="68"/>
      <c r="D30" s="68"/>
      <c r="E30" s="54" t="s">
        <v>341</v>
      </c>
      <c r="F30" s="18">
        <v>1</v>
      </c>
      <c r="G30" s="18">
        <v>8.56</v>
      </c>
      <c r="H30" s="18">
        <v>8.56</v>
      </c>
      <c r="I30" s="18"/>
      <c r="J30" s="21" t="s">
        <v>121</v>
      </c>
      <c r="K30" s="24"/>
      <c r="L30" s="25"/>
      <c r="M30" s="25"/>
    </row>
    <row r="31" spans="1:13" ht="27">
      <c r="A31" s="68"/>
      <c r="B31" s="68"/>
      <c r="C31" s="68"/>
      <c r="D31" s="68"/>
      <c r="E31" s="54" t="s">
        <v>342</v>
      </c>
      <c r="F31" s="18">
        <v>0</v>
      </c>
      <c r="G31" s="18">
        <v>0</v>
      </c>
      <c r="H31" s="18">
        <v>0</v>
      </c>
      <c r="I31" s="18"/>
      <c r="J31" s="21" t="s">
        <v>343</v>
      </c>
      <c r="K31" s="24"/>
      <c r="L31" s="25"/>
      <c r="M31" s="25"/>
    </row>
    <row r="32" spans="1:13" ht="15">
      <c r="A32" s="68"/>
      <c r="B32" s="68"/>
      <c r="C32" s="68"/>
      <c r="D32" s="68"/>
      <c r="E32" s="54" t="s">
        <v>344</v>
      </c>
      <c r="F32" s="18">
        <v>85</v>
      </c>
      <c r="G32" s="18">
        <v>10.220000000000001</v>
      </c>
      <c r="H32" s="18">
        <v>868.7</v>
      </c>
      <c r="I32" s="18"/>
      <c r="J32" s="21" t="s">
        <v>121</v>
      </c>
      <c r="K32" s="24"/>
      <c r="L32" s="25"/>
      <c r="M32" s="25"/>
    </row>
    <row r="33" spans="1:13" ht="15">
      <c r="A33" s="68"/>
      <c r="B33" s="68"/>
      <c r="C33" s="68"/>
      <c r="D33" s="68"/>
      <c r="E33" s="54" t="s">
        <v>345</v>
      </c>
      <c r="F33" s="18">
        <v>7</v>
      </c>
      <c r="G33" s="18">
        <v>30</v>
      </c>
      <c r="H33" s="18">
        <v>210</v>
      </c>
      <c r="I33" s="18"/>
      <c r="J33" s="21" t="s">
        <v>121</v>
      </c>
      <c r="K33" s="24"/>
      <c r="L33" s="25"/>
      <c r="M33" s="25"/>
    </row>
    <row r="34" spans="1:13" ht="15">
      <c r="A34" s="68"/>
      <c r="B34" s="68"/>
      <c r="C34" s="68"/>
      <c r="D34" s="68"/>
      <c r="E34" s="54" t="s">
        <v>346</v>
      </c>
      <c r="F34" s="18">
        <v>3</v>
      </c>
      <c r="G34" s="18">
        <v>7.65</v>
      </c>
      <c r="H34" s="18">
        <v>22.95</v>
      </c>
      <c r="I34" s="18"/>
      <c r="J34" s="21" t="s">
        <v>121</v>
      </c>
      <c r="K34" s="24"/>
      <c r="L34" s="25"/>
      <c r="M34" s="25"/>
    </row>
    <row r="35" spans="1:13" ht="15">
      <c r="A35" s="68"/>
      <c r="B35" s="68"/>
      <c r="C35" s="68"/>
      <c r="D35" s="68"/>
      <c r="E35" s="54" t="s">
        <v>347</v>
      </c>
      <c r="F35" s="18">
        <v>3</v>
      </c>
      <c r="G35" s="18">
        <v>15</v>
      </c>
      <c r="H35" s="18">
        <v>45</v>
      </c>
      <c r="I35" s="18"/>
      <c r="J35" s="21" t="s">
        <v>121</v>
      </c>
      <c r="K35" s="24"/>
      <c r="L35" s="25"/>
      <c r="M35" s="25"/>
    </row>
    <row r="36" spans="1:13" ht="15">
      <c r="A36" s="68"/>
      <c r="B36" s="68"/>
      <c r="C36" s="68"/>
      <c r="D36" s="68"/>
      <c r="E36" s="54" t="s">
        <v>348</v>
      </c>
      <c r="F36" s="18">
        <v>2</v>
      </c>
      <c r="G36" s="18">
        <v>30</v>
      </c>
      <c r="H36" s="18">
        <v>60</v>
      </c>
      <c r="I36" s="18"/>
      <c r="J36" s="21" t="s">
        <v>121</v>
      </c>
      <c r="K36" s="24"/>
      <c r="L36" s="25"/>
      <c r="M36" s="25"/>
    </row>
    <row r="37" spans="1:13" ht="15">
      <c r="A37" s="68"/>
      <c r="B37" s="68"/>
      <c r="C37" s="68"/>
      <c r="D37" s="68"/>
      <c r="E37" s="54" t="s">
        <v>349</v>
      </c>
      <c r="F37" s="18">
        <v>43</v>
      </c>
      <c r="G37" s="18">
        <v>29.8598</v>
      </c>
      <c r="H37" s="18">
        <v>1283.9713999999999</v>
      </c>
      <c r="I37" s="18"/>
      <c r="J37" s="21" t="s">
        <v>121</v>
      </c>
      <c r="K37" s="24"/>
      <c r="L37" s="25"/>
      <c r="M37" s="25"/>
    </row>
    <row r="38" spans="1:13" ht="15">
      <c r="A38" s="68"/>
      <c r="B38" s="68"/>
      <c r="C38" s="68"/>
      <c r="D38" s="68"/>
      <c r="E38" s="54" t="s">
        <v>350</v>
      </c>
      <c r="F38" s="18">
        <v>6</v>
      </c>
      <c r="G38" s="18">
        <v>30</v>
      </c>
      <c r="H38" s="18">
        <v>180</v>
      </c>
      <c r="I38" s="18"/>
      <c r="J38" s="21" t="s">
        <v>121</v>
      </c>
      <c r="K38" s="24"/>
      <c r="L38" s="25"/>
      <c r="M38" s="25"/>
    </row>
    <row r="39" spans="1:13" ht="15">
      <c r="A39" s="68"/>
      <c r="B39" s="68"/>
      <c r="C39" s="68"/>
      <c r="D39" s="68"/>
      <c r="E39" s="54" t="s">
        <v>351</v>
      </c>
      <c r="F39" s="18">
        <v>7</v>
      </c>
      <c r="G39" s="18">
        <v>30</v>
      </c>
      <c r="H39" s="18">
        <v>210</v>
      </c>
      <c r="I39" s="18"/>
      <c r="J39" s="21" t="s">
        <v>121</v>
      </c>
      <c r="K39" s="24"/>
      <c r="L39" s="25"/>
      <c r="M39" s="25"/>
    </row>
    <row r="40" spans="1:13" ht="15">
      <c r="A40" s="68"/>
      <c r="B40" s="68"/>
      <c r="C40" s="68"/>
      <c r="D40" s="68"/>
      <c r="E40" s="54" t="s">
        <v>352</v>
      </c>
      <c r="F40" s="18">
        <v>2</v>
      </c>
      <c r="G40" s="18">
        <v>7.5</v>
      </c>
      <c r="H40" s="18">
        <v>15</v>
      </c>
      <c r="I40" s="18"/>
      <c r="J40" s="21" t="s">
        <v>121</v>
      </c>
      <c r="K40" s="24"/>
      <c r="L40" s="25"/>
      <c r="M40" s="25"/>
    </row>
    <row r="41" spans="1:13" ht="15">
      <c r="A41" s="68"/>
      <c r="B41" s="68"/>
      <c r="C41" s="68"/>
      <c r="D41" s="68"/>
      <c r="E41" s="54" t="s">
        <v>353</v>
      </c>
      <c r="F41" s="18">
        <v>4</v>
      </c>
      <c r="G41" s="18">
        <v>14.9184</v>
      </c>
      <c r="H41" s="18">
        <v>59.6736</v>
      </c>
      <c r="I41" s="18"/>
      <c r="J41" s="21" t="s">
        <v>121</v>
      </c>
      <c r="K41" s="24"/>
      <c r="L41" s="25"/>
      <c r="M41" s="25"/>
    </row>
    <row r="42" spans="1:13" ht="15">
      <c r="A42" s="68"/>
      <c r="B42" s="68"/>
      <c r="C42" s="68"/>
      <c r="D42" s="68"/>
      <c r="E42" s="54" t="s">
        <v>354</v>
      </c>
      <c r="F42" s="18">
        <v>8</v>
      </c>
      <c r="G42" s="18">
        <v>15</v>
      </c>
      <c r="H42" s="18">
        <v>120</v>
      </c>
      <c r="I42" s="18"/>
      <c r="J42" s="21" t="s">
        <v>121</v>
      </c>
      <c r="K42" s="24"/>
      <c r="L42" s="25"/>
      <c r="M42" s="25"/>
    </row>
    <row r="43" spans="1:13" ht="15">
      <c r="A43" s="68"/>
      <c r="B43" s="68"/>
      <c r="C43" s="68"/>
      <c r="D43" s="68"/>
      <c r="E43" s="54" t="s">
        <v>355</v>
      </c>
      <c r="F43" s="18">
        <v>13</v>
      </c>
      <c r="G43" s="18">
        <v>15</v>
      </c>
      <c r="H43" s="18">
        <v>195</v>
      </c>
      <c r="I43" s="18"/>
      <c r="J43" s="21" t="s">
        <v>121</v>
      </c>
      <c r="K43" s="24"/>
      <c r="L43" s="25"/>
      <c r="M43" s="25"/>
    </row>
    <row r="44" spans="1:13" ht="15">
      <c r="A44" s="68"/>
      <c r="B44" s="68"/>
      <c r="C44" s="68"/>
      <c r="D44" s="68"/>
      <c r="E44" s="54" t="s">
        <v>356</v>
      </c>
      <c r="F44" s="18">
        <v>52</v>
      </c>
      <c r="G44" s="18">
        <v>7.5</v>
      </c>
      <c r="H44" s="18">
        <v>390</v>
      </c>
      <c r="I44" s="18"/>
      <c r="J44" s="21" t="s">
        <v>121</v>
      </c>
      <c r="K44" s="24"/>
      <c r="L44" s="25"/>
      <c r="M44" s="25"/>
    </row>
    <row r="45" spans="1:13" ht="15">
      <c r="A45" s="68"/>
      <c r="B45" s="68"/>
      <c r="C45" s="68"/>
      <c r="D45" s="68"/>
      <c r="E45" s="54" t="s">
        <v>357</v>
      </c>
      <c r="F45" s="18">
        <v>34</v>
      </c>
      <c r="G45" s="18">
        <v>29.8598</v>
      </c>
      <c r="H45" s="18">
        <v>1015.2332</v>
      </c>
      <c r="I45" s="18"/>
      <c r="J45" s="21" t="s">
        <v>121</v>
      </c>
      <c r="K45" s="24"/>
      <c r="L45" s="25"/>
      <c r="M45" s="25"/>
    </row>
    <row r="46" spans="1:13" ht="15">
      <c r="A46" s="68"/>
      <c r="B46" s="68"/>
      <c r="C46" s="68"/>
      <c r="D46" s="68"/>
      <c r="E46" s="54" t="s">
        <v>358</v>
      </c>
      <c r="F46" s="18">
        <v>29</v>
      </c>
      <c r="G46" s="18">
        <v>30</v>
      </c>
      <c r="H46" s="18">
        <v>870</v>
      </c>
      <c r="I46" s="18"/>
      <c r="J46" s="21" t="s">
        <v>121</v>
      </c>
      <c r="K46" s="24"/>
      <c r="L46" s="25"/>
      <c r="M46" s="25"/>
    </row>
    <row r="47" spans="1:13" ht="15">
      <c r="A47" s="68"/>
      <c r="B47" s="68"/>
      <c r="C47" s="68"/>
      <c r="D47" s="68"/>
      <c r="E47" s="54" t="s">
        <v>359</v>
      </c>
      <c r="F47" s="18">
        <v>216</v>
      </c>
      <c r="G47" s="18">
        <v>30</v>
      </c>
      <c r="H47" s="18">
        <v>6480</v>
      </c>
      <c r="I47" s="18"/>
      <c r="J47" s="21" t="s">
        <v>121</v>
      </c>
      <c r="K47" s="24"/>
      <c r="L47" s="25"/>
      <c r="M47" s="25"/>
    </row>
    <row r="48" spans="1:13" ht="15">
      <c r="A48" s="68"/>
      <c r="B48" s="68"/>
      <c r="C48" s="68"/>
      <c r="D48" s="68"/>
      <c r="E48" s="54" t="s">
        <v>360</v>
      </c>
      <c r="F48" s="18">
        <v>1</v>
      </c>
      <c r="G48" s="18">
        <v>15</v>
      </c>
      <c r="H48" s="18">
        <v>15</v>
      </c>
      <c r="I48" s="18"/>
      <c r="J48" s="21" t="s">
        <v>121</v>
      </c>
      <c r="K48" s="24"/>
      <c r="L48" s="25"/>
      <c r="M48" s="25"/>
    </row>
    <row r="49" spans="1:13" ht="15">
      <c r="A49" s="68"/>
      <c r="B49" s="68"/>
      <c r="C49" s="68"/>
      <c r="D49" s="68"/>
      <c r="E49" s="54" t="s">
        <v>361</v>
      </c>
      <c r="F49" s="18">
        <v>1</v>
      </c>
      <c r="G49" s="18">
        <v>30</v>
      </c>
      <c r="H49" s="18">
        <v>30</v>
      </c>
      <c r="I49" s="18"/>
      <c r="J49" s="21" t="s">
        <v>121</v>
      </c>
      <c r="K49" s="24"/>
      <c r="L49" s="25"/>
      <c r="M49" s="25"/>
    </row>
    <row r="50" spans="1:13" ht="15">
      <c r="A50" s="68"/>
      <c r="B50" s="68"/>
      <c r="C50" s="68"/>
      <c r="D50" s="68"/>
      <c r="E50" s="54" t="s">
        <v>362</v>
      </c>
      <c r="F50" s="18">
        <v>1</v>
      </c>
      <c r="G50" s="18">
        <v>29.8598</v>
      </c>
      <c r="H50" s="18">
        <v>29.8598</v>
      </c>
      <c r="I50" s="18"/>
      <c r="J50" s="21" t="s">
        <v>121</v>
      </c>
      <c r="K50" s="24"/>
      <c r="L50" s="25"/>
      <c r="M50" s="25"/>
    </row>
    <row r="51" spans="1:13" ht="15">
      <c r="A51" s="68"/>
      <c r="B51" s="68"/>
      <c r="C51" s="68"/>
      <c r="D51" s="68"/>
      <c r="E51" s="54" t="s">
        <v>363</v>
      </c>
      <c r="F51" s="18">
        <v>306</v>
      </c>
      <c r="G51" s="18">
        <v>20</v>
      </c>
      <c r="H51" s="18">
        <v>6120</v>
      </c>
      <c r="I51" s="18"/>
      <c r="J51" s="21" t="s">
        <v>121</v>
      </c>
      <c r="K51" s="24"/>
      <c r="L51" s="25"/>
      <c r="M51" s="25"/>
    </row>
    <row r="52" spans="1:13" ht="15">
      <c r="A52" s="68"/>
      <c r="B52" s="68"/>
      <c r="C52" s="68"/>
      <c r="D52" s="68"/>
      <c r="E52" s="54" t="s">
        <v>364</v>
      </c>
      <c r="F52" s="18">
        <v>13</v>
      </c>
      <c r="G52" s="18">
        <v>15</v>
      </c>
      <c r="H52" s="18">
        <v>195</v>
      </c>
      <c r="I52" s="18"/>
      <c r="J52" s="21" t="s">
        <v>121</v>
      </c>
      <c r="K52" s="24"/>
      <c r="L52" s="25"/>
      <c r="M52" s="25"/>
    </row>
    <row r="53" spans="1:13" ht="15">
      <c r="A53" s="68"/>
      <c r="B53" s="68"/>
      <c r="C53" s="68"/>
      <c r="D53" s="68"/>
      <c r="E53" s="54" t="s">
        <v>365</v>
      </c>
      <c r="F53" s="18">
        <v>7</v>
      </c>
      <c r="G53" s="18">
        <v>7.5</v>
      </c>
      <c r="H53" s="18">
        <v>52.5</v>
      </c>
      <c r="I53" s="18"/>
      <c r="J53" s="21" t="s">
        <v>121</v>
      </c>
      <c r="K53" s="24"/>
      <c r="L53" s="25"/>
      <c r="M53" s="25"/>
    </row>
    <row r="54" spans="1:13" ht="15">
      <c r="A54" s="68"/>
      <c r="B54" s="68"/>
      <c r="C54" s="68"/>
      <c r="D54" s="68"/>
      <c r="E54" s="54" t="s">
        <v>366</v>
      </c>
      <c r="F54" s="18">
        <v>12</v>
      </c>
      <c r="G54" s="18">
        <v>12.432</v>
      </c>
      <c r="H54" s="18">
        <v>149.184</v>
      </c>
      <c r="I54" s="18"/>
      <c r="J54" s="21" t="s">
        <v>121</v>
      </c>
      <c r="K54" s="24"/>
      <c r="L54" s="25"/>
      <c r="M54" s="25"/>
    </row>
    <row r="55" spans="1:13" ht="13.5" customHeight="1">
      <c r="A55" s="68"/>
      <c r="B55" s="68"/>
      <c r="C55" s="68"/>
      <c r="D55" s="68"/>
      <c r="E55" s="54" t="s">
        <v>367</v>
      </c>
      <c r="F55" s="18">
        <v>7</v>
      </c>
      <c r="G55" s="18">
        <v>8.4359999999999999</v>
      </c>
      <c r="H55" s="18">
        <v>59.052</v>
      </c>
      <c r="I55" s="18"/>
      <c r="J55" s="21" t="s">
        <v>121</v>
      </c>
      <c r="K55" s="24"/>
      <c r="L55" s="25"/>
      <c r="M55" s="25"/>
    </row>
    <row r="56" spans="1:13" ht="15">
      <c r="A56" s="68"/>
      <c r="B56" s="68"/>
      <c r="C56" s="68"/>
      <c r="D56" s="68"/>
      <c r="E56" s="54" t="s">
        <v>368</v>
      </c>
      <c r="F56" s="18">
        <v>77</v>
      </c>
      <c r="G56" s="18">
        <v>4.5</v>
      </c>
      <c r="H56" s="18">
        <v>346.5</v>
      </c>
      <c r="I56" s="18"/>
      <c r="J56" s="21" t="s">
        <v>121</v>
      </c>
      <c r="K56" s="24"/>
      <c r="L56" s="25"/>
      <c r="M56" s="25"/>
    </row>
    <row r="57" spans="1:13" ht="15">
      <c r="A57" s="68"/>
      <c r="B57" s="68"/>
      <c r="C57" s="68"/>
      <c r="D57" s="68"/>
      <c r="E57" s="54" t="s">
        <v>369</v>
      </c>
      <c r="F57" s="18">
        <v>5</v>
      </c>
      <c r="G57" s="18">
        <v>12</v>
      </c>
      <c r="H57" s="18">
        <v>60</v>
      </c>
      <c r="I57" s="18"/>
      <c r="J57" s="21" t="s">
        <v>121</v>
      </c>
      <c r="K57" s="24"/>
      <c r="L57" s="25"/>
      <c r="M57" s="25"/>
    </row>
    <row r="58" spans="1:13" ht="15">
      <c r="A58" s="68"/>
      <c r="B58" s="68"/>
      <c r="C58" s="68"/>
      <c r="D58" s="68"/>
      <c r="E58" s="54" t="s">
        <v>370</v>
      </c>
      <c r="F58" s="18">
        <v>8</v>
      </c>
      <c r="G58" s="18">
        <v>20</v>
      </c>
      <c r="H58" s="18">
        <v>160</v>
      </c>
      <c r="I58" s="18"/>
      <c r="J58" s="21" t="s">
        <v>121</v>
      </c>
      <c r="K58" s="24"/>
      <c r="L58" s="25"/>
      <c r="M58" s="25"/>
    </row>
    <row r="59" spans="1:13" ht="15">
      <c r="A59" s="68"/>
      <c r="B59" s="68"/>
      <c r="C59" s="68"/>
      <c r="D59" s="68"/>
      <c r="E59" s="54" t="s">
        <v>371</v>
      </c>
      <c r="F59" s="18">
        <v>4</v>
      </c>
      <c r="G59" s="18">
        <v>20</v>
      </c>
      <c r="H59" s="18">
        <v>80</v>
      </c>
      <c r="I59" s="18"/>
      <c r="J59" s="21" t="s">
        <v>121</v>
      </c>
      <c r="K59" s="24"/>
      <c r="L59" s="25"/>
      <c r="M59" s="25"/>
    </row>
    <row r="60" spans="1:13" ht="15">
      <c r="A60" s="68"/>
      <c r="B60" s="68"/>
      <c r="C60" s="68"/>
      <c r="D60" s="68"/>
      <c r="E60" s="54" t="s">
        <v>372</v>
      </c>
      <c r="F60" s="18">
        <v>19</v>
      </c>
      <c r="G60" s="18">
        <v>19.591200000000001</v>
      </c>
      <c r="H60" s="18">
        <v>372.2328</v>
      </c>
      <c r="I60" s="18"/>
      <c r="J60" s="21" t="s">
        <v>121</v>
      </c>
      <c r="K60" s="24"/>
      <c r="L60" s="25"/>
      <c r="M60" s="25"/>
    </row>
    <row r="61" spans="1:13" ht="15">
      <c r="A61" s="68"/>
      <c r="B61" s="68"/>
      <c r="C61" s="68"/>
      <c r="D61" s="68"/>
      <c r="E61" s="54" t="s">
        <v>373</v>
      </c>
      <c r="F61" s="18">
        <v>17</v>
      </c>
      <c r="G61" s="18">
        <v>50</v>
      </c>
      <c r="H61" s="18">
        <v>850</v>
      </c>
      <c r="I61" s="18"/>
      <c r="J61" s="21" t="s">
        <v>121</v>
      </c>
      <c r="K61" s="24"/>
      <c r="L61" s="25"/>
      <c r="M61" s="25"/>
    </row>
    <row r="62" spans="1:13" ht="15">
      <c r="A62" s="68"/>
      <c r="B62" s="68"/>
      <c r="C62" s="68"/>
      <c r="D62" s="68"/>
      <c r="E62" s="54" t="s">
        <v>374</v>
      </c>
      <c r="F62" s="18">
        <v>1</v>
      </c>
      <c r="G62" s="18">
        <v>7.65</v>
      </c>
      <c r="H62" s="18">
        <v>7.65</v>
      </c>
      <c r="I62" s="18"/>
      <c r="J62" s="21" t="s">
        <v>121</v>
      </c>
      <c r="K62" s="24"/>
      <c r="L62" s="25"/>
      <c r="M62" s="25"/>
    </row>
    <row r="63" spans="1:13" ht="27" customHeight="1">
      <c r="A63" s="68">
        <v>1</v>
      </c>
      <c r="B63" s="68" t="s">
        <v>2154</v>
      </c>
      <c r="C63" s="68">
        <v>3</v>
      </c>
      <c r="D63" s="68" t="s">
        <v>2153</v>
      </c>
      <c r="E63" s="54" t="s">
        <v>375</v>
      </c>
      <c r="F63" s="18">
        <v>9</v>
      </c>
      <c r="G63" s="18">
        <v>9</v>
      </c>
      <c r="H63" s="18">
        <v>81</v>
      </c>
      <c r="I63" s="18"/>
      <c r="J63" s="21" t="s">
        <v>121</v>
      </c>
      <c r="K63" s="24"/>
      <c r="L63" s="25"/>
      <c r="M63" s="25"/>
    </row>
    <row r="64" spans="1:13" ht="15">
      <c r="A64" s="68"/>
      <c r="B64" s="68"/>
      <c r="C64" s="68"/>
      <c r="D64" s="68"/>
      <c r="E64" s="54" t="s">
        <v>376</v>
      </c>
      <c r="F64" s="18">
        <v>1</v>
      </c>
      <c r="G64" s="18">
        <v>6.3</v>
      </c>
      <c r="H64" s="18">
        <v>6.3</v>
      </c>
      <c r="I64" s="18"/>
      <c r="J64" s="21" t="s">
        <v>121</v>
      </c>
      <c r="K64" s="24"/>
      <c r="L64" s="25"/>
      <c r="M64" s="25"/>
    </row>
    <row r="65" spans="1:13" ht="15">
      <c r="A65" s="68"/>
      <c r="B65" s="68"/>
      <c r="C65" s="68"/>
      <c r="D65" s="68"/>
      <c r="E65" s="54" t="s">
        <v>377</v>
      </c>
      <c r="F65" s="18">
        <v>1</v>
      </c>
      <c r="G65" s="18">
        <v>9</v>
      </c>
      <c r="H65" s="18">
        <v>9</v>
      </c>
      <c r="I65" s="18"/>
      <c r="J65" s="21" t="s">
        <v>121</v>
      </c>
      <c r="K65" s="24"/>
      <c r="L65" s="25"/>
      <c r="M65" s="25"/>
    </row>
    <row r="66" spans="1:13" s="23" customFormat="1" ht="14.25">
      <c r="A66" s="68">
        <v>2</v>
      </c>
      <c r="B66" s="68" t="s">
        <v>40</v>
      </c>
      <c r="C66" s="70" t="s">
        <v>64</v>
      </c>
      <c r="D66" s="71"/>
      <c r="E66" s="71"/>
      <c r="F66" s="38">
        <f>939-80</f>
        <v>859</v>
      </c>
      <c r="G66" s="38"/>
      <c r="H66" s="38">
        <f>SUM(H67,H69)</f>
        <v>6985.4060000000009</v>
      </c>
      <c r="I66" s="38">
        <f>SUM(I67,I69)</f>
        <v>6985</v>
      </c>
      <c r="J66" s="40"/>
      <c r="K66" s="43">
        <f>SUM(K67,K69)</f>
        <v>11320</v>
      </c>
      <c r="L66" s="44">
        <v>2096</v>
      </c>
      <c r="M66" s="44">
        <v>4889</v>
      </c>
    </row>
    <row r="67" spans="1:13" ht="15">
      <c r="A67" s="68"/>
      <c r="B67" s="68"/>
      <c r="C67" s="68">
        <v>1</v>
      </c>
      <c r="D67" s="68" t="s">
        <v>378</v>
      </c>
      <c r="E67" s="54" t="s">
        <v>118</v>
      </c>
      <c r="F67" s="18">
        <v>127</v>
      </c>
      <c r="G67" s="18"/>
      <c r="H67" s="18">
        <v>457.2</v>
      </c>
      <c r="I67" s="18">
        <f>ROUND(H67,0)</f>
        <v>457</v>
      </c>
      <c r="J67" s="21"/>
      <c r="K67" s="24">
        <v>9681</v>
      </c>
      <c r="L67" s="25">
        <v>457</v>
      </c>
      <c r="M67" s="25">
        <v>0</v>
      </c>
    </row>
    <row r="68" spans="1:13" ht="15">
      <c r="A68" s="68"/>
      <c r="B68" s="68"/>
      <c r="C68" s="68"/>
      <c r="D68" s="68"/>
      <c r="E68" s="54" t="s">
        <v>379</v>
      </c>
      <c r="F68" s="18">
        <v>127</v>
      </c>
      <c r="G68" s="18">
        <v>3.6</v>
      </c>
      <c r="H68" s="18">
        <v>457.2</v>
      </c>
      <c r="I68" s="18"/>
      <c r="J68" s="21" t="s">
        <v>121</v>
      </c>
      <c r="K68" s="24"/>
      <c r="L68" s="25"/>
      <c r="M68" s="25"/>
    </row>
    <row r="69" spans="1:13" ht="15">
      <c r="A69" s="68"/>
      <c r="B69" s="68"/>
      <c r="C69" s="68">
        <v>2</v>
      </c>
      <c r="D69" s="68" t="s">
        <v>142</v>
      </c>
      <c r="E69" s="54" t="s">
        <v>118</v>
      </c>
      <c r="F69" s="18">
        <v>732</v>
      </c>
      <c r="G69" s="18"/>
      <c r="H69" s="18">
        <f>SUM(H70:H77)</f>
        <v>6528.206000000001</v>
      </c>
      <c r="I69" s="18">
        <f>ROUND(H69,0)</f>
        <v>6528</v>
      </c>
      <c r="J69" s="21"/>
      <c r="K69" s="24">
        <v>1639</v>
      </c>
      <c r="L69" s="25">
        <v>1639</v>
      </c>
      <c r="M69" s="25">
        <v>4889</v>
      </c>
    </row>
    <row r="70" spans="1:13" ht="15">
      <c r="A70" s="68"/>
      <c r="B70" s="68"/>
      <c r="C70" s="68"/>
      <c r="D70" s="68"/>
      <c r="E70" s="54" t="s">
        <v>380</v>
      </c>
      <c r="F70" s="18">
        <v>0</v>
      </c>
      <c r="G70" s="18">
        <v>0</v>
      </c>
      <c r="H70" s="18">
        <v>0</v>
      </c>
      <c r="I70" s="18"/>
      <c r="J70" s="21" t="s">
        <v>171</v>
      </c>
      <c r="K70" s="24"/>
      <c r="L70" s="25"/>
      <c r="M70" s="25"/>
    </row>
    <row r="71" spans="1:13" ht="15">
      <c r="A71" s="68"/>
      <c r="B71" s="68"/>
      <c r="C71" s="68"/>
      <c r="D71" s="68"/>
      <c r="E71" s="54" t="s">
        <v>381</v>
      </c>
      <c r="F71" s="18">
        <v>0</v>
      </c>
      <c r="G71" s="18">
        <v>0</v>
      </c>
      <c r="H71" s="18">
        <v>0</v>
      </c>
      <c r="I71" s="18"/>
      <c r="J71" s="21" t="s">
        <v>171</v>
      </c>
      <c r="K71" s="24"/>
      <c r="L71" s="25"/>
      <c r="M71" s="25"/>
    </row>
    <row r="72" spans="1:13" ht="27">
      <c r="A72" s="68"/>
      <c r="B72" s="68"/>
      <c r="C72" s="68"/>
      <c r="D72" s="68"/>
      <c r="E72" s="54" t="s">
        <v>382</v>
      </c>
      <c r="F72" s="18">
        <v>682</v>
      </c>
      <c r="G72" s="18">
        <v>8.11</v>
      </c>
      <c r="H72" s="18">
        <v>5531.02</v>
      </c>
      <c r="I72" s="18"/>
      <c r="J72" s="21" t="s">
        <v>149</v>
      </c>
      <c r="K72" s="24"/>
      <c r="L72" s="25"/>
      <c r="M72" s="25"/>
    </row>
    <row r="73" spans="1:13" ht="27">
      <c r="A73" s="68"/>
      <c r="B73" s="68"/>
      <c r="C73" s="68"/>
      <c r="D73" s="68"/>
      <c r="E73" s="54" t="s">
        <v>383</v>
      </c>
      <c r="F73" s="18">
        <v>28</v>
      </c>
      <c r="G73" s="18">
        <v>19.906199999999998</v>
      </c>
      <c r="H73" s="18">
        <v>557.37360000000001</v>
      </c>
      <c r="I73" s="18"/>
      <c r="J73" s="21" t="s">
        <v>384</v>
      </c>
      <c r="K73" s="24"/>
      <c r="L73" s="25"/>
      <c r="M73" s="25"/>
    </row>
    <row r="74" spans="1:13" ht="27">
      <c r="A74" s="68"/>
      <c r="B74" s="68"/>
      <c r="C74" s="68"/>
      <c r="D74" s="68"/>
      <c r="E74" s="54" t="s">
        <v>385</v>
      </c>
      <c r="F74" s="18">
        <v>20</v>
      </c>
      <c r="G74" s="18">
        <v>20</v>
      </c>
      <c r="H74" s="18">
        <v>400</v>
      </c>
      <c r="I74" s="18"/>
      <c r="J74" s="21" t="s">
        <v>386</v>
      </c>
      <c r="K74" s="24"/>
      <c r="L74" s="25"/>
      <c r="M74" s="25"/>
    </row>
    <row r="75" spans="1:13" ht="15">
      <c r="A75" s="68"/>
      <c r="B75" s="68"/>
      <c r="C75" s="68"/>
      <c r="D75" s="68"/>
      <c r="E75" s="54" t="s">
        <v>387</v>
      </c>
      <c r="F75" s="18">
        <v>0</v>
      </c>
      <c r="G75" s="18">
        <v>0</v>
      </c>
      <c r="H75" s="18">
        <v>0</v>
      </c>
      <c r="I75" s="18"/>
      <c r="J75" s="21" t="s">
        <v>171</v>
      </c>
      <c r="K75" s="24"/>
      <c r="L75" s="25"/>
      <c r="M75" s="25"/>
    </row>
    <row r="76" spans="1:13" ht="15">
      <c r="A76" s="68"/>
      <c r="B76" s="68"/>
      <c r="C76" s="68"/>
      <c r="D76" s="68"/>
      <c r="E76" s="54" t="s">
        <v>388</v>
      </c>
      <c r="F76" s="18">
        <v>1</v>
      </c>
      <c r="G76" s="18">
        <v>19.906199999999998</v>
      </c>
      <c r="H76" s="18">
        <v>19.906199999999998</v>
      </c>
      <c r="I76" s="18"/>
      <c r="J76" s="21"/>
      <c r="K76" s="24"/>
      <c r="L76" s="25"/>
      <c r="M76" s="25"/>
    </row>
    <row r="77" spans="1:13" ht="15">
      <c r="A77" s="68"/>
      <c r="B77" s="68"/>
      <c r="C77" s="68"/>
      <c r="D77" s="68"/>
      <c r="E77" s="54" t="s">
        <v>389</v>
      </c>
      <c r="F77" s="18">
        <v>1</v>
      </c>
      <c r="G77" s="18">
        <v>19.906199999999998</v>
      </c>
      <c r="H77" s="18">
        <v>19.906199999999998</v>
      </c>
      <c r="I77" s="18"/>
      <c r="J77" s="21" t="s">
        <v>121</v>
      </c>
      <c r="K77" s="24"/>
      <c r="L77" s="25"/>
      <c r="M77" s="25"/>
    </row>
    <row r="78" spans="1:13" s="23" customFormat="1" ht="14.25">
      <c r="A78" s="68">
        <v>3</v>
      </c>
      <c r="B78" s="68" t="s">
        <v>41</v>
      </c>
      <c r="C78" s="70" t="s">
        <v>64</v>
      </c>
      <c r="D78" s="71"/>
      <c r="E78" s="71"/>
      <c r="F78" s="38">
        <v>4776</v>
      </c>
      <c r="G78" s="38"/>
      <c r="H78" s="38">
        <v>45824.147599999997</v>
      </c>
      <c r="I78" s="38">
        <f>SUM(I79:I107)</f>
        <v>45823</v>
      </c>
      <c r="J78" s="40"/>
      <c r="K78" s="43">
        <f>SUM(K79,K100,K102)</f>
        <v>582</v>
      </c>
      <c r="L78" s="44">
        <v>582</v>
      </c>
      <c r="M78" s="44">
        <v>45241</v>
      </c>
    </row>
    <row r="79" spans="1:13" ht="13.5" customHeight="1">
      <c r="A79" s="68"/>
      <c r="B79" s="68"/>
      <c r="C79" s="68">
        <v>1</v>
      </c>
      <c r="D79" s="68" t="s">
        <v>390</v>
      </c>
      <c r="E79" s="54" t="s">
        <v>118</v>
      </c>
      <c r="F79" s="18">
        <v>3336</v>
      </c>
      <c r="G79" s="18"/>
      <c r="H79" s="18">
        <v>37758.460400000004</v>
      </c>
      <c r="I79" s="18">
        <f>ROUND(H79,0)</f>
        <v>37758</v>
      </c>
      <c r="J79" s="21"/>
      <c r="K79" s="24">
        <v>582</v>
      </c>
      <c r="L79" s="25">
        <v>582</v>
      </c>
      <c r="M79" s="25">
        <v>37176</v>
      </c>
    </row>
    <row r="80" spans="1:13" ht="15">
      <c r="A80" s="68"/>
      <c r="B80" s="68"/>
      <c r="C80" s="68"/>
      <c r="D80" s="68"/>
      <c r="E80" s="54" t="s">
        <v>391</v>
      </c>
      <c r="F80" s="18">
        <v>3</v>
      </c>
      <c r="G80" s="18">
        <v>6.0263999999999998</v>
      </c>
      <c r="H80" s="18">
        <v>18.0792</v>
      </c>
      <c r="I80" s="18"/>
      <c r="J80" s="21" t="s">
        <v>121</v>
      </c>
      <c r="K80" s="24"/>
      <c r="L80" s="25"/>
      <c r="M80" s="25"/>
    </row>
    <row r="81" spans="1:13" ht="27">
      <c r="A81" s="68"/>
      <c r="B81" s="68"/>
      <c r="C81" s="68"/>
      <c r="D81" s="68"/>
      <c r="E81" s="54" t="s">
        <v>392</v>
      </c>
      <c r="F81" s="18">
        <v>4</v>
      </c>
      <c r="G81" s="18">
        <v>6.0263999999999998</v>
      </c>
      <c r="H81" s="18">
        <v>24.105599999999999</v>
      </c>
      <c r="I81" s="18"/>
      <c r="J81" s="21" t="s">
        <v>121</v>
      </c>
      <c r="K81" s="24"/>
      <c r="L81" s="25"/>
      <c r="M81" s="25"/>
    </row>
    <row r="82" spans="1:13" ht="27">
      <c r="A82" s="68"/>
      <c r="B82" s="68"/>
      <c r="C82" s="68"/>
      <c r="D82" s="68"/>
      <c r="E82" s="54" t="s">
        <v>393</v>
      </c>
      <c r="F82" s="18">
        <v>1</v>
      </c>
      <c r="G82" s="18">
        <v>6.4151999999999996</v>
      </c>
      <c r="H82" s="18">
        <v>6.4151999999999996</v>
      </c>
      <c r="I82" s="18"/>
      <c r="J82" s="21" t="s">
        <v>121</v>
      </c>
      <c r="K82" s="24"/>
      <c r="L82" s="25"/>
      <c r="M82" s="25"/>
    </row>
    <row r="83" spans="1:13" ht="27">
      <c r="A83" s="68"/>
      <c r="B83" s="68"/>
      <c r="C83" s="68"/>
      <c r="D83" s="68"/>
      <c r="E83" s="54" t="s">
        <v>394</v>
      </c>
      <c r="F83" s="18">
        <v>88</v>
      </c>
      <c r="G83" s="18">
        <v>6.4151999999999996</v>
      </c>
      <c r="H83" s="18">
        <v>564.5376</v>
      </c>
      <c r="I83" s="18"/>
      <c r="J83" s="21" t="s">
        <v>121</v>
      </c>
      <c r="K83" s="24"/>
      <c r="L83" s="25"/>
      <c r="M83" s="25"/>
    </row>
    <row r="84" spans="1:13" ht="27">
      <c r="A84" s="68"/>
      <c r="B84" s="68"/>
      <c r="C84" s="68"/>
      <c r="D84" s="68"/>
      <c r="E84" s="54" t="s">
        <v>395</v>
      </c>
      <c r="F84" s="18">
        <v>1</v>
      </c>
      <c r="G84" s="18">
        <v>7.4480000000000004</v>
      </c>
      <c r="H84" s="18">
        <v>7.4480000000000004</v>
      </c>
      <c r="I84" s="18"/>
      <c r="J84" s="21" t="s">
        <v>121</v>
      </c>
      <c r="K84" s="24"/>
      <c r="L84" s="25"/>
      <c r="M84" s="25"/>
    </row>
    <row r="85" spans="1:13" ht="27">
      <c r="A85" s="68"/>
      <c r="B85" s="68"/>
      <c r="C85" s="68"/>
      <c r="D85" s="68"/>
      <c r="E85" s="54" t="s">
        <v>396</v>
      </c>
      <c r="F85" s="18">
        <v>5</v>
      </c>
      <c r="G85" s="18">
        <v>9.6359999999999992</v>
      </c>
      <c r="H85" s="18">
        <v>48.18</v>
      </c>
      <c r="I85" s="18"/>
      <c r="J85" s="21" t="s">
        <v>121</v>
      </c>
      <c r="K85" s="24"/>
      <c r="L85" s="25"/>
      <c r="M85" s="25"/>
    </row>
    <row r="86" spans="1:13" ht="27">
      <c r="A86" s="68"/>
      <c r="B86" s="68"/>
      <c r="C86" s="68"/>
      <c r="D86" s="68"/>
      <c r="E86" s="54" t="s">
        <v>396</v>
      </c>
      <c r="F86" s="18">
        <v>657</v>
      </c>
      <c r="G86" s="18">
        <v>9.66</v>
      </c>
      <c r="H86" s="18">
        <v>6346.62</v>
      </c>
      <c r="I86" s="18"/>
      <c r="J86" s="21" t="s">
        <v>121</v>
      </c>
      <c r="K86" s="24"/>
      <c r="L86" s="25"/>
      <c r="M86" s="25"/>
    </row>
    <row r="87" spans="1:13" ht="27">
      <c r="A87" s="68"/>
      <c r="B87" s="68"/>
      <c r="C87" s="68"/>
      <c r="D87" s="68"/>
      <c r="E87" s="54" t="s">
        <v>397</v>
      </c>
      <c r="F87" s="18">
        <v>2013</v>
      </c>
      <c r="G87" s="18">
        <v>9.64</v>
      </c>
      <c r="H87" s="18">
        <v>19405.32</v>
      </c>
      <c r="I87" s="18"/>
      <c r="J87" s="21" t="s">
        <v>121</v>
      </c>
      <c r="K87" s="24"/>
      <c r="L87" s="25"/>
      <c r="M87" s="25"/>
    </row>
    <row r="88" spans="1:13" ht="27">
      <c r="A88" s="68"/>
      <c r="B88" s="68"/>
      <c r="C88" s="68"/>
      <c r="D88" s="68"/>
      <c r="E88" s="54" t="s">
        <v>397</v>
      </c>
      <c r="F88" s="18">
        <v>16</v>
      </c>
      <c r="G88" s="18">
        <v>9.66</v>
      </c>
      <c r="H88" s="18">
        <v>154.56</v>
      </c>
      <c r="I88" s="18"/>
      <c r="J88" s="21" t="s">
        <v>121</v>
      </c>
      <c r="K88" s="24"/>
      <c r="L88" s="25"/>
      <c r="M88" s="25"/>
    </row>
    <row r="89" spans="1:13" ht="15">
      <c r="A89" s="68"/>
      <c r="B89" s="68"/>
      <c r="C89" s="68"/>
      <c r="D89" s="68"/>
      <c r="E89" s="54" t="s">
        <v>398</v>
      </c>
      <c r="F89" s="18">
        <v>3</v>
      </c>
      <c r="G89" s="18">
        <v>10.143000000000001</v>
      </c>
      <c r="H89" s="18">
        <v>30.428999999999998</v>
      </c>
      <c r="I89" s="18"/>
      <c r="J89" s="21" t="s">
        <v>121</v>
      </c>
      <c r="K89" s="24"/>
      <c r="L89" s="25"/>
      <c r="M89" s="25"/>
    </row>
    <row r="90" spans="1:13" ht="15">
      <c r="A90" s="68"/>
      <c r="B90" s="68"/>
      <c r="C90" s="68"/>
      <c r="D90" s="68"/>
      <c r="E90" s="54" t="s">
        <v>399</v>
      </c>
      <c r="F90" s="18">
        <v>209</v>
      </c>
      <c r="G90" s="18">
        <v>10.143000000000001</v>
      </c>
      <c r="H90" s="18">
        <v>2119.8870000000002</v>
      </c>
      <c r="I90" s="18"/>
      <c r="J90" s="21" t="s">
        <v>121</v>
      </c>
      <c r="K90" s="24"/>
      <c r="L90" s="25"/>
      <c r="M90" s="25"/>
    </row>
    <row r="91" spans="1:13" ht="15">
      <c r="A91" s="68"/>
      <c r="B91" s="68"/>
      <c r="C91" s="68"/>
      <c r="D91" s="68"/>
      <c r="E91" s="54" t="s">
        <v>400</v>
      </c>
      <c r="F91" s="18">
        <v>2</v>
      </c>
      <c r="G91" s="18">
        <v>9.5030000000000001</v>
      </c>
      <c r="H91" s="18">
        <v>19.006</v>
      </c>
      <c r="I91" s="18"/>
      <c r="J91" s="21" t="s">
        <v>121</v>
      </c>
      <c r="K91" s="24"/>
      <c r="L91" s="25"/>
      <c r="M91" s="25"/>
    </row>
    <row r="92" spans="1:13" ht="15">
      <c r="A92" s="68"/>
      <c r="B92" s="68"/>
      <c r="C92" s="68"/>
      <c r="D92" s="68"/>
      <c r="E92" s="54" t="s">
        <v>401</v>
      </c>
      <c r="F92" s="18">
        <v>1</v>
      </c>
      <c r="G92" s="18">
        <v>9.6760000000000002</v>
      </c>
      <c r="H92" s="18">
        <v>9.6760000000000002</v>
      </c>
      <c r="I92" s="18"/>
      <c r="J92" s="21" t="s">
        <v>121</v>
      </c>
      <c r="K92" s="24"/>
      <c r="L92" s="25"/>
      <c r="M92" s="25"/>
    </row>
    <row r="93" spans="1:13" ht="15">
      <c r="A93" s="68"/>
      <c r="B93" s="68"/>
      <c r="C93" s="68"/>
      <c r="D93" s="68"/>
      <c r="E93" s="54" t="s">
        <v>402</v>
      </c>
      <c r="F93" s="18">
        <v>39</v>
      </c>
      <c r="G93" s="18">
        <v>29.851199999999999</v>
      </c>
      <c r="H93" s="18">
        <v>1164.1967999999999</v>
      </c>
      <c r="I93" s="18"/>
      <c r="J93" s="21" t="s">
        <v>121</v>
      </c>
      <c r="K93" s="24"/>
      <c r="L93" s="25"/>
      <c r="M93" s="25"/>
    </row>
    <row r="94" spans="1:13" ht="15">
      <c r="A94" s="68"/>
      <c r="B94" s="68"/>
      <c r="C94" s="68"/>
      <c r="D94" s="68"/>
      <c r="E94" s="54" t="s">
        <v>403</v>
      </c>
      <c r="F94" s="18">
        <v>27</v>
      </c>
      <c r="G94" s="18">
        <v>30</v>
      </c>
      <c r="H94" s="18">
        <v>810</v>
      </c>
      <c r="I94" s="18"/>
      <c r="J94" s="21" t="s">
        <v>121</v>
      </c>
      <c r="K94" s="24"/>
      <c r="L94" s="25"/>
      <c r="M94" s="25"/>
    </row>
    <row r="95" spans="1:13" ht="27">
      <c r="A95" s="68"/>
      <c r="B95" s="68"/>
      <c r="C95" s="68"/>
      <c r="D95" s="68"/>
      <c r="E95" s="54" t="s">
        <v>404</v>
      </c>
      <c r="F95" s="18">
        <v>169</v>
      </c>
      <c r="G95" s="18">
        <v>30</v>
      </c>
      <c r="H95" s="18">
        <v>5070</v>
      </c>
      <c r="I95" s="18"/>
      <c r="J95" s="21" t="s">
        <v>121</v>
      </c>
      <c r="K95" s="24"/>
      <c r="L95" s="25"/>
      <c r="M95" s="25"/>
    </row>
    <row r="96" spans="1:13" ht="27">
      <c r="A96" s="68"/>
      <c r="B96" s="68"/>
      <c r="C96" s="68"/>
      <c r="D96" s="68"/>
      <c r="E96" s="54" t="s">
        <v>405</v>
      </c>
      <c r="F96" s="18">
        <v>8</v>
      </c>
      <c r="G96" s="18">
        <v>20</v>
      </c>
      <c r="H96" s="18">
        <v>160</v>
      </c>
      <c r="I96" s="18"/>
      <c r="J96" s="21" t="s">
        <v>406</v>
      </c>
      <c r="K96" s="24"/>
      <c r="L96" s="25"/>
      <c r="M96" s="25"/>
    </row>
    <row r="97" spans="1:13" ht="13.5" customHeight="1">
      <c r="A97" s="68"/>
      <c r="B97" s="68"/>
      <c r="C97" s="68"/>
      <c r="D97" s="68"/>
      <c r="E97" s="54" t="s">
        <v>407</v>
      </c>
      <c r="F97" s="18">
        <v>52</v>
      </c>
      <c r="G97" s="18">
        <v>20</v>
      </c>
      <c r="H97" s="18">
        <v>1040</v>
      </c>
      <c r="I97" s="18"/>
      <c r="J97" s="21" t="s">
        <v>121</v>
      </c>
      <c r="K97" s="24"/>
      <c r="L97" s="25"/>
      <c r="M97" s="25"/>
    </row>
    <row r="98" spans="1:13" ht="27">
      <c r="A98" s="68"/>
      <c r="B98" s="68"/>
      <c r="C98" s="68"/>
      <c r="D98" s="68"/>
      <c r="E98" s="54" t="s">
        <v>408</v>
      </c>
      <c r="F98" s="18">
        <v>10</v>
      </c>
      <c r="G98" s="18">
        <v>20</v>
      </c>
      <c r="H98" s="18">
        <v>200</v>
      </c>
      <c r="I98" s="18"/>
      <c r="J98" s="21" t="s">
        <v>121</v>
      </c>
      <c r="K98" s="24"/>
      <c r="L98" s="25"/>
      <c r="M98" s="25"/>
    </row>
    <row r="99" spans="1:13" ht="27">
      <c r="A99" s="68"/>
      <c r="B99" s="68"/>
      <c r="C99" s="68"/>
      <c r="D99" s="68"/>
      <c r="E99" s="54" t="s">
        <v>409</v>
      </c>
      <c r="F99" s="18">
        <v>28</v>
      </c>
      <c r="G99" s="18">
        <v>20</v>
      </c>
      <c r="H99" s="18">
        <v>560</v>
      </c>
      <c r="I99" s="18"/>
      <c r="J99" s="21" t="s">
        <v>121</v>
      </c>
      <c r="K99" s="24"/>
      <c r="L99" s="25"/>
      <c r="M99" s="25"/>
    </row>
    <row r="100" spans="1:13" ht="15">
      <c r="A100" s="68"/>
      <c r="B100" s="68"/>
      <c r="C100" s="68">
        <v>2</v>
      </c>
      <c r="D100" s="68" t="s">
        <v>144</v>
      </c>
      <c r="E100" s="54" t="s">
        <v>118</v>
      </c>
      <c r="F100" s="18">
        <v>1</v>
      </c>
      <c r="G100" s="18"/>
      <c r="H100" s="18">
        <v>8.4</v>
      </c>
      <c r="I100" s="18">
        <f>ROUND(H100,0)</f>
        <v>8</v>
      </c>
      <c r="J100" s="21"/>
      <c r="K100" s="24">
        <v>0</v>
      </c>
      <c r="L100" s="25">
        <v>0</v>
      </c>
      <c r="M100" s="25">
        <v>8</v>
      </c>
    </row>
    <row r="101" spans="1:13" ht="15">
      <c r="A101" s="68"/>
      <c r="B101" s="68"/>
      <c r="C101" s="68"/>
      <c r="D101" s="68"/>
      <c r="E101" s="54" t="s">
        <v>146</v>
      </c>
      <c r="F101" s="18">
        <v>1</v>
      </c>
      <c r="G101" s="18">
        <v>8.4</v>
      </c>
      <c r="H101" s="18">
        <v>8.4</v>
      </c>
      <c r="I101" s="18"/>
      <c r="J101" s="21" t="s">
        <v>121</v>
      </c>
      <c r="K101" s="24"/>
      <c r="L101" s="25"/>
      <c r="M101" s="25"/>
    </row>
    <row r="102" spans="1:13" ht="15">
      <c r="A102" s="68"/>
      <c r="B102" s="68"/>
      <c r="C102" s="68">
        <v>3</v>
      </c>
      <c r="D102" s="68" t="s">
        <v>147</v>
      </c>
      <c r="E102" s="54" t="s">
        <v>118</v>
      </c>
      <c r="F102" s="18">
        <v>1439</v>
      </c>
      <c r="G102" s="18"/>
      <c r="H102" s="18">
        <v>8057.2871999999998</v>
      </c>
      <c r="I102" s="18">
        <f>ROUND(H102,0)</f>
        <v>8057</v>
      </c>
      <c r="J102" s="21"/>
      <c r="K102" s="24">
        <v>0</v>
      </c>
      <c r="L102" s="25">
        <v>0</v>
      </c>
      <c r="M102" s="25">
        <v>8057</v>
      </c>
    </row>
    <row r="103" spans="1:13" ht="15">
      <c r="A103" s="68"/>
      <c r="B103" s="68"/>
      <c r="C103" s="68"/>
      <c r="D103" s="68"/>
      <c r="E103" s="54" t="s">
        <v>148</v>
      </c>
      <c r="F103" s="18">
        <v>550</v>
      </c>
      <c r="G103" s="18">
        <v>5.4480000000000004</v>
      </c>
      <c r="H103" s="18">
        <v>2996.4</v>
      </c>
      <c r="I103" s="18"/>
      <c r="J103" s="21" t="s">
        <v>121</v>
      </c>
      <c r="K103" s="24"/>
      <c r="L103" s="25"/>
      <c r="M103" s="25"/>
    </row>
    <row r="104" spans="1:13" ht="15">
      <c r="A104" s="68"/>
      <c r="B104" s="68"/>
      <c r="C104" s="68"/>
      <c r="D104" s="68"/>
      <c r="E104" s="54" t="s">
        <v>150</v>
      </c>
      <c r="F104" s="18">
        <v>173</v>
      </c>
      <c r="G104" s="18">
        <v>5.952</v>
      </c>
      <c r="H104" s="18">
        <v>1029.6959999999999</v>
      </c>
      <c r="I104" s="18"/>
      <c r="J104" s="21" t="s">
        <v>121</v>
      </c>
      <c r="K104" s="24"/>
      <c r="L104" s="25"/>
      <c r="M104" s="25"/>
    </row>
    <row r="105" spans="1:13" ht="15">
      <c r="A105" s="68"/>
      <c r="B105" s="68"/>
      <c r="C105" s="68"/>
      <c r="D105" s="68"/>
      <c r="E105" s="54" t="s">
        <v>152</v>
      </c>
      <c r="F105" s="18">
        <v>47</v>
      </c>
      <c r="G105" s="18">
        <v>5.4480000000000004</v>
      </c>
      <c r="H105" s="18">
        <v>256.05599999999998</v>
      </c>
      <c r="I105" s="18"/>
      <c r="J105" s="21" t="s">
        <v>121</v>
      </c>
      <c r="K105" s="24"/>
      <c r="L105" s="25"/>
      <c r="M105" s="25"/>
    </row>
    <row r="106" spans="1:13" ht="15">
      <c r="A106" s="68"/>
      <c r="B106" s="68"/>
      <c r="C106" s="68"/>
      <c r="D106" s="68"/>
      <c r="E106" s="54" t="s">
        <v>410</v>
      </c>
      <c r="F106" s="18">
        <v>536</v>
      </c>
      <c r="G106" s="18">
        <v>5.5751999999999997</v>
      </c>
      <c r="H106" s="18">
        <v>2988.3072000000002</v>
      </c>
      <c r="I106" s="18"/>
      <c r="J106" s="21" t="s">
        <v>121</v>
      </c>
      <c r="K106" s="24"/>
      <c r="L106" s="25"/>
      <c r="M106" s="25"/>
    </row>
    <row r="107" spans="1:13" ht="15">
      <c r="A107" s="68"/>
      <c r="B107" s="68"/>
      <c r="C107" s="68"/>
      <c r="D107" s="68"/>
      <c r="E107" s="54" t="s">
        <v>411</v>
      </c>
      <c r="F107" s="18">
        <v>133</v>
      </c>
      <c r="G107" s="18">
        <v>5.9160000000000004</v>
      </c>
      <c r="H107" s="18">
        <v>786.82799999999997</v>
      </c>
      <c r="I107" s="18"/>
      <c r="J107" s="21" t="s">
        <v>121</v>
      </c>
      <c r="K107" s="24"/>
      <c r="L107" s="25"/>
      <c r="M107" s="25"/>
    </row>
    <row r="108" spans="1:13" s="23" customFormat="1" ht="14.25">
      <c r="A108" s="68">
        <v>4</v>
      </c>
      <c r="B108" s="68" t="s">
        <v>42</v>
      </c>
      <c r="C108" s="70" t="s">
        <v>64</v>
      </c>
      <c r="D108" s="71"/>
      <c r="E108" s="71"/>
      <c r="F108" s="38">
        <v>37</v>
      </c>
      <c r="G108" s="38"/>
      <c r="H108" s="38">
        <v>88.8</v>
      </c>
      <c r="I108" s="38">
        <f>SUM(I109:I110)</f>
        <v>89</v>
      </c>
      <c r="J108" s="40"/>
      <c r="K108" s="43">
        <v>1929</v>
      </c>
      <c r="L108" s="44">
        <v>89</v>
      </c>
      <c r="M108" s="44">
        <v>0</v>
      </c>
    </row>
    <row r="109" spans="1:13" ht="15">
      <c r="A109" s="68"/>
      <c r="B109" s="68"/>
      <c r="C109" s="68">
        <v>1</v>
      </c>
      <c r="D109" s="68" t="s">
        <v>412</v>
      </c>
      <c r="E109" s="54" t="s">
        <v>118</v>
      </c>
      <c r="F109" s="18">
        <v>37</v>
      </c>
      <c r="G109" s="18"/>
      <c r="H109" s="18">
        <v>88.8</v>
      </c>
      <c r="I109" s="18">
        <f>ROUND(H109,0)</f>
        <v>89</v>
      </c>
      <c r="J109" s="21"/>
      <c r="K109" s="24">
        <v>1929</v>
      </c>
      <c r="L109" s="25">
        <v>89</v>
      </c>
      <c r="M109" s="25">
        <v>0</v>
      </c>
    </row>
    <row r="110" spans="1:13" ht="27">
      <c r="A110" s="68"/>
      <c r="B110" s="68"/>
      <c r="C110" s="68"/>
      <c r="D110" s="68"/>
      <c r="E110" s="54" t="s">
        <v>413</v>
      </c>
      <c r="F110" s="18">
        <v>37</v>
      </c>
      <c r="G110" s="18">
        <v>2.4</v>
      </c>
      <c r="H110" s="18">
        <v>88.8</v>
      </c>
      <c r="I110" s="18"/>
      <c r="J110" s="21" t="s">
        <v>121</v>
      </c>
      <c r="K110" s="24"/>
      <c r="L110" s="25"/>
      <c r="M110" s="25"/>
    </row>
    <row r="111" spans="1:13" s="23" customFormat="1" ht="14.25">
      <c r="A111" s="68">
        <v>5</v>
      </c>
      <c r="B111" s="68" t="s">
        <v>43</v>
      </c>
      <c r="C111" s="70" t="s">
        <v>64</v>
      </c>
      <c r="D111" s="71"/>
      <c r="E111" s="71"/>
      <c r="F111" s="38">
        <v>788</v>
      </c>
      <c r="G111" s="38"/>
      <c r="H111" s="38">
        <v>5903.9348</v>
      </c>
      <c r="I111" s="38">
        <f>SUM(I112:I119)</f>
        <v>5904</v>
      </c>
      <c r="J111" s="40"/>
      <c r="K111" s="43">
        <v>711</v>
      </c>
      <c r="L111" s="44">
        <v>711</v>
      </c>
      <c r="M111" s="44">
        <v>5193</v>
      </c>
    </row>
    <row r="112" spans="1:13" ht="15">
      <c r="A112" s="68"/>
      <c r="B112" s="68"/>
      <c r="C112" s="68">
        <v>1</v>
      </c>
      <c r="D112" s="68" t="s">
        <v>414</v>
      </c>
      <c r="E112" s="54" t="s">
        <v>118</v>
      </c>
      <c r="F112" s="18">
        <v>788</v>
      </c>
      <c r="G112" s="18"/>
      <c r="H112" s="18">
        <v>5903.9348</v>
      </c>
      <c r="I112" s="18">
        <f>ROUND(H112,0)</f>
        <v>5904</v>
      </c>
      <c r="J112" s="21"/>
      <c r="K112" s="24">
        <v>711</v>
      </c>
      <c r="L112" s="25">
        <v>711</v>
      </c>
      <c r="M112" s="25">
        <v>5193</v>
      </c>
    </row>
    <row r="113" spans="1:13" ht="15">
      <c r="A113" s="68"/>
      <c r="B113" s="68"/>
      <c r="C113" s="68"/>
      <c r="D113" s="68"/>
      <c r="E113" s="54" t="s">
        <v>415</v>
      </c>
      <c r="F113" s="18">
        <v>518</v>
      </c>
      <c r="G113" s="18">
        <v>6.18</v>
      </c>
      <c r="H113" s="18">
        <v>3201.24</v>
      </c>
      <c r="I113" s="18"/>
      <c r="J113" s="21" t="s">
        <v>121</v>
      </c>
      <c r="K113" s="24"/>
      <c r="L113" s="25"/>
      <c r="M113" s="25"/>
    </row>
    <row r="114" spans="1:13" ht="15">
      <c r="A114" s="68"/>
      <c r="B114" s="68"/>
      <c r="C114" s="68"/>
      <c r="D114" s="68"/>
      <c r="E114" s="54" t="s">
        <v>416</v>
      </c>
      <c r="F114" s="18">
        <v>105</v>
      </c>
      <c r="G114" s="18">
        <v>6.18</v>
      </c>
      <c r="H114" s="18">
        <v>648.9</v>
      </c>
      <c r="I114" s="18"/>
      <c r="J114" s="21" t="s">
        <v>121</v>
      </c>
      <c r="K114" s="24"/>
      <c r="L114" s="25"/>
      <c r="M114" s="25"/>
    </row>
    <row r="115" spans="1:13" ht="15">
      <c r="A115" s="68"/>
      <c r="B115" s="68"/>
      <c r="C115" s="68"/>
      <c r="D115" s="68"/>
      <c r="E115" s="54" t="s">
        <v>417</v>
      </c>
      <c r="F115" s="18">
        <v>122</v>
      </c>
      <c r="G115" s="18">
        <v>9.4</v>
      </c>
      <c r="H115" s="18">
        <v>1146.8</v>
      </c>
      <c r="I115" s="18"/>
      <c r="J115" s="21" t="s">
        <v>121</v>
      </c>
      <c r="K115" s="24"/>
      <c r="L115" s="25"/>
      <c r="M115" s="25"/>
    </row>
    <row r="116" spans="1:13" ht="15">
      <c r="A116" s="68"/>
      <c r="B116" s="68"/>
      <c r="C116" s="68"/>
      <c r="D116" s="68"/>
      <c r="E116" s="54" t="s">
        <v>418</v>
      </c>
      <c r="F116" s="18">
        <v>7</v>
      </c>
      <c r="G116" s="18">
        <v>8.0640000000000001</v>
      </c>
      <c r="H116" s="18">
        <v>56.448</v>
      </c>
      <c r="I116" s="18"/>
      <c r="J116" s="21" t="s">
        <v>121</v>
      </c>
      <c r="K116" s="24"/>
      <c r="L116" s="25"/>
      <c r="M116" s="25"/>
    </row>
    <row r="117" spans="1:13" ht="15">
      <c r="A117" s="68"/>
      <c r="B117" s="68"/>
      <c r="C117" s="68"/>
      <c r="D117" s="68"/>
      <c r="E117" s="54" t="s">
        <v>419</v>
      </c>
      <c r="F117" s="18">
        <v>2</v>
      </c>
      <c r="G117" s="18">
        <v>8.0640000000000001</v>
      </c>
      <c r="H117" s="18">
        <v>16.128</v>
      </c>
      <c r="I117" s="18"/>
      <c r="J117" s="21" t="s">
        <v>121</v>
      </c>
      <c r="K117" s="24"/>
      <c r="L117" s="25"/>
      <c r="M117" s="25"/>
    </row>
    <row r="118" spans="1:13" ht="15">
      <c r="A118" s="68"/>
      <c r="B118" s="68"/>
      <c r="C118" s="68"/>
      <c r="D118" s="68"/>
      <c r="E118" s="54" t="s">
        <v>420</v>
      </c>
      <c r="F118" s="18">
        <v>26</v>
      </c>
      <c r="G118" s="18">
        <v>29.611799999999999</v>
      </c>
      <c r="H118" s="18">
        <v>769.90679999999998</v>
      </c>
      <c r="I118" s="18"/>
      <c r="J118" s="21" t="s">
        <v>121</v>
      </c>
      <c r="K118" s="24"/>
      <c r="L118" s="25"/>
      <c r="M118" s="25"/>
    </row>
    <row r="119" spans="1:13" ht="15">
      <c r="A119" s="68"/>
      <c r="B119" s="68"/>
      <c r="C119" s="68"/>
      <c r="D119" s="68"/>
      <c r="E119" s="54" t="s">
        <v>421</v>
      </c>
      <c r="F119" s="18">
        <v>8</v>
      </c>
      <c r="G119" s="18">
        <v>8.0640000000000001</v>
      </c>
      <c r="H119" s="18">
        <v>64.512</v>
      </c>
      <c r="I119" s="18"/>
      <c r="J119" s="21" t="s">
        <v>121</v>
      </c>
      <c r="K119" s="24"/>
      <c r="L119" s="25"/>
      <c r="M119" s="25"/>
    </row>
    <row r="120" spans="1:13" s="23" customFormat="1" ht="14.25">
      <c r="A120" s="68">
        <v>6</v>
      </c>
      <c r="B120" s="68" t="s">
        <v>44</v>
      </c>
      <c r="C120" s="70" t="s">
        <v>64</v>
      </c>
      <c r="D120" s="71"/>
      <c r="E120" s="71"/>
      <c r="F120" s="38">
        <v>5643</v>
      </c>
      <c r="G120" s="38"/>
      <c r="H120" s="38">
        <v>44439.4712</v>
      </c>
      <c r="I120" s="38">
        <f>SUM(I121:I155)</f>
        <v>44440</v>
      </c>
      <c r="J120" s="40"/>
      <c r="K120" s="43">
        <f>SUM(K121,K127,K147)</f>
        <v>19039</v>
      </c>
      <c r="L120" s="44">
        <v>18517</v>
      </c>
      <c r="M120" s="44">
        <v>25923</v>
      </c>
    </row>
    <row r="121" spans="1:13" ht="15">
      <c r="A121" s="68"/>
      <c r="B121" s="68"/>
      <c r="C121" s="68">
        <v>1</v>
      </c>
      <c r="D121" s="68" t="s">
        <v>154</v>
      </c>
      <c r="E121" s="54" t="s">
        <v>118</v>
      </c>
      <c r="F121" s="18">
        <v>3625</v>
      </c>
      <c r="G121" s="18"/>
      <c r="H121" s="18">
        <v>13345.76</v>
      </c>
      <c r="I121" s="18">
        <f>ROUND(H121,0)</f>
        <v>13346</v>
      </c>
      <c r="J121" s="21"/>
      <c r="K121" s="24">
        <v>13868</v>
      </c>
      <c r="L121" s="25">
        <v>13346</v>
      </c>
      <c r="M121" s="25">
        <v>0</v>
      </c>
    </row>
    <row r="122" spans="1:13" ht="15">
      <c r="A122" s="68"/>
      <c r="B122" s="68"/>
      <c r="C122" s="68"/>
      <c r="D122" s="68"/>
      <c r="E122" s="54" t="s">
        <v>422</v>
      </c>
      <c r="F122" s="18">
        <v>758</v>
      </c>
      <c r="G122" s="18">
        <v>2.4</v>
      </c>
      <c r="H122" s="18">
        <v>1819.2</v>
      </c>
      <c r="I122" s="18"/>
      <c r="J122" s="21" t="s">
        <v>121</v>
      </c>
      <c r="K122" s="24"/>
      <c r="L122" s="25"/>
      <c r="M122" s="25"/>
    </row>
    <row r="123" spans="1:13" ht="15">
      <c r="A123" s="68"/>
      <c r="B123" s="68"/>
      <c r="C123" s="68"/>
      <c r="D123" s="68"/>
      <c r="E123" s="54" t="s">
        <v>423</v>
      </c>
      <c r="F123" s="18">
        <v>1904</v>
      </c>
      <c r="G123" s="18">
        <v>4.84</v>
      </c>
      <c r="H123" s="18">
        <v>9215.36</v>
      </c>
      <c r="I123" s="18"/>
      <c r="J123" s="21" t="s">
        <v>121</v>
      </c>
      <c r="K123" s="24"/>
      <c r="L123" s="25"/>
      <c r="M123" s="25"/>
    </row>
    <row r="124" spans="1:13" ht="15">
      <c r="A124" s="68"/>
      <c r="B124" s="68"/>
      <c r="C124" s="68"/>
      <c r="D124" s="68"/>
      <c r="E124" s="54" t="s">
        <v>424</v>
      </c>
      <c r="F124" s="18">
        <v>275</v>
      </c>
      <c r="G124" s="18">
        <v>2.4</v>
      </c>
      <c r="H124" s="18">
        <v>660</v>
      </c>
      <c r="I124" s="18"/>
      <c r="J124" s="21" t="s">
        <v>121</v>
      </c>
      <c r="K124" s="24"/>
      <c r="L124" s="25"/>
      <c r="M124" s="25"/>
    </row>
    <row r="125" spans="1:13" ht="15">
      <c r="A125" s="68"/>
      <c r="B125" s="68"/>
      <c r="C125" s="68"/>
      <c r="D125" s="68"/>
      <c r="E125" s="54" t="s">
        <v>425</v>
      </c>
      <c r="F125" s="18">
        <v>149</v>
      </c>
      <c r="G125" s="18">
        <v>2.4</v>
      </c>
      <c r="H125" s="18">
        <v>357.6</v>
      </c>
      <c r="I125" s="18"/>
      <c r="J125" s="21" t="s">
        <v>121</v>
      </c>
      <c r="K125" s="24"/>
      <c r="L125" s="25"/>
      <c r="M125" s="25"/>
    </row>
    <row r="126" spans="1:13" ht="15">
      <c r="A126" s="68"/>
      <c r="B126" s="68"/>
      <c r="C126" s="68"/>
      <c r="D126" s="68"/>
      <c r="E126" s="54" t="s">
        <v>157</v>
      </c>
      <c r="F126" s="18">
        <v>539</v>
      </c>
      <c r="G126" s="18">
        <v>2.4</v>
      </c>
      <c r="H126" s="18">
        <v>1293.5999999999999</v>
      </c>
      <c r="I126" s="18"/>
      <c r="J126" s="21" t="s">
        <v>121</v>
      </c>
      <c r="K126" s="24"/>
      <c r="L126" s="25"/>
      <c r="M126" s="25"/>
    </row>
    <row r="127" spans="1:13" ht="13.5" customHeight="1">
      <c r="A127" s="68"/>
      <c r="B127" s="68"/>
      <c r="C127" s="68">
        <v>2</v>
      </c>
      <c r="D127" s="68" t="s">
        <v>426</v>
      </c>
      <c r="E127" s="54" t="s">
        <v>118</v>
      </c>
      <c r="F127" s="18">
        <v>1073</v>
      </c>
      <c r="G127" s="18"/>
      <c r="H127" s="18">
        <v>22284.011200000001</v>
      </c>
      <c r="I127" s="18">
        <f>ROUND(H127,0)</f>
        <v>22284</v>
      </c>
      <c r="J127" s="21"/>
      <c r="K127" s="24">
        <v>5159</v>
      </c>
      <c r="L127" s="25">
        <v>5159</v>
      </c>
      <c r="M127" s="25">
        <v>17125</v>
      </c>
    </row>
    <row r="128" spans="1:13" ht="27">
      <c r="A128" s="68"/>
      <c r="B128" s="68"/>
      <c r="C128" s="68"/>
      <c r="D128" s="68"/>
      <c r="E128" s="54" t="s">
        <v>427</v>
      </c>
      <c r="F128" s="18">
        <v>321</v>
      </c>
      <c r="G128" s="18">
        <v>6.4596</v>
      </c>
      <c r="H128" s="18">
        <v>2073.5315999999998</v>
      </c>
      <c r="I128" s="18"/>
      <c r="J128" s="21" t="s">
        <v>428</v>
      </c>
      <c r="K128" s="24"/>
      <c r="L128" s="25"/>
      <c r="M128" s="25"/>
    </row>
    <row r="129" spans="1:13" ht="15">
      <c r="A129" s="68"/>
      <c r="B129" s="68"/>
      <c r="C129" s="68"/>
      <c r="D129" s="68"/>
      <c r="E129" s="54" t="s">
        <v>429</v>
      </c>
      <c r="F129" s="18">
        <v>1</v>
      </c>
      <c r="G129" s="18">
        <v>6.4596</v>
      </c>
      <c r="H129" s="18">
        <v>6.4596</v>
      </c>
      <c r="I129" s="18"/>
      <c r="J129" s="21" t="s">
        <v>121</v>
      </c>
      <c r="K129" s="24"/>
      <c r="L129" s="25"/>
      <c r="M129" s="25"/>
    </row>
    <row r="130" spans="1:13" ht="27">
      <c r="A130" s="68"/>
      <c r="B130" s="68"/>
      <c r="C130" s="68"/>
      <c r="D130" s="68"/>
      <c r="E130" s="54" t="s">
        <v>430</v>
      </c>
      <c r="F130" s="18">
        <v>67</v>
      </c>
      <c r="G130" s="18">
        <v>29.268000000000001</v>
      </c>
      <c r="H130" s="18">
        <v>1960.9559999999999</v>
      </c>
      <c r="I130" s="18"/>
      <c r="J130" s="21" t="s">
        <v>431</v>
      </c>
      <c r="K130" s="24"/>
      <c r="L130" s="25"/>
      <c r="M130" s="25"/>
    </row>
    <row r="131" spans="1:13" ht="27">
      <c r="A131" s="68"/>
      <c r="B131" s="68"/>
      <c r="C131" s="68"/>
      <c r="D131" s="68"/>
      <c r="E131" s="54" t="s">
        <v>432</v>
      </c>
      <c r="F131" s="18">
        <v>19</v>
      </c>
      <c r="G131" s="18">
        <v>29.851199999999999</v>
      </c>
      <c r="H131" s="18">
        <v>567.17280000000005</v>
      </c>
      <c r="I131" s="18"/>
      <c r="J131" s="21" t="s">
        <v>384</v>
      </c>
      <c r="K131" s="24"/>
      <c r="L131" s="25"/>
      <c r="M131" s="25"/>
    </row>
    <row r="132" spans="1:13" ht="27">
      <c r="A132" s="68"/>
      <c r="B132" s="68"/>
      <c r="C132" s="68"/>
      <c r="D132" s="68"/>
      <c r="E132" s="54" t="s">
        <v>433</v>
      </c>
      <c r="F132" s="18">
        <v>25</v>
      </c>
      <c r="G132" s="18">
        <v>29.268000000000001</v>
      </c>
      <c r="H132" s="18">
        <v>731.7</v>
      </c>
      <c r="I132" s="18"/>
      <c r="J132" s="21" t="s">
        <v>431</v>
      </c>
      <c r="K132" s="24"/>
      <c r="L132" s="25"/>
      <c r="M132" s="25"/>
    </row>
    <row r="133" spans="1:13" ht="15">
      <c r="A133" s="68"/>
      <c r="B133" s="68"/>
      <c r="C133" s="68"/>
      <c r="D133" s="68"/>
      <c r="E133" s="54" t="s">
        <v>434</v>
      </c>
      <c r="F133" s="18">
        <v>6</v>
      </c>
      <c r="G133" s="18">
        <v>15</v>
      </c>
      <c r="H133" s="18">
        <v>90</v>
      </c>
      <c r="I133" s="18"/>
      <c r="J133" s="21" t="s">
        <v>121</v>
      </c>
      <c r="K133" s="24"/>
      <c r="L133" s="25"/>
      <c r="M133" s="25"/>
    </row>
    <row r="134" spans="1:13" ht="15">
      <c r="A134" s="68"/>
      <c r="B134" s="68"/>
      <c r="C134" s="68"/>
      <c r="D134" s="68"/>
      <c r="E134" s="54" t="s">
        <v>435</v>
      </c>
      <c r="F134" s="18">
        <v>13</v>
      </c>
      <c r="G134" s="18">
        <v>15</v>
      </c>
      <c r="H134" s="18">
        <v>195</v>
      </c>
      <c r="I134" s="18"/>
      <c r="J134" s="21" t="s">
        <v>121</v>
      </c>
      <c r="K134" s="24"/>
      <c r="L134" s="25"/>
      <c r="M134" s="25"/>
    </row>
    <row r="135" spans="1:13" ht="15">
      <c r="A135" s="68"/>
      <c r="B135" s="68"/>
      <c r="C135" s="68"/>
      <c r="D135" s="68"/>
      <c r="E135" s="54" t="s">
        <v>436</v>
      </c>
      <c r="F135" s="18">
        <v>47</v>
      </c>
      <c r="G135" s="18">
        <v>15</v>
      </c>
      <c r="H135" s="18">
        <v>705</v>
      </c>
      <c r="I135" s="18"/>
      <c r="J135" s="21" t="s">
        <v>121</v>
      </c>
      <c r="K135" s="24"/>
      <c r="L135" s="25"/>
      <c r="M135" s="25"/>
    </row>
    <row r="136" spans="1:13" ht="15">
      <c r="A136" s="68"/>
      <c r="B136" s="68"/>
      <c r="C136" s="68"/>
      <c r="D136" s="68"/>
      <c r="E136" s="54" t="s">
        <v>437</v>
      </c>
      <c r="F136" s="18">
        <v>3</v>
      </c>
      <c r="G136" s="18">
        <v>30</v>
      </c>
      <c r="H136" s="18">
        <v>90</v>
      </c>
      <c r="I136" s="18"/>
      <c r="J136" s="21" t="s">
        <v>121</v>
      </c>
      <c r="K136" s="24"/>
      <c r="L136" s="25"/>
      <c r="M136" s="25"/>
    </row>
    <row r="137" spans="1:13" ht="15">
      <c r="A137" s="68"/>
      <c r="B137" s="68"/>
      <c r="C137" s="68"/>
      <c r="D137" s="68"/>
      <c r="E137" s="54" t="s">
        <v>438</v>
      </c>
      <c r="F137" s="18">
        <v>2</v>
      </c>
      <c r="G137" s="18">
        <v>30</v>
      </c>
      <c r="H137" s="18">
        <v>60</v>
      </c>
      <c r="I137" s="18"/>
      <c r="J137" s="21" t="s">
        <v>121</v>
      </c>
      <c r="K137" s="24"/>
      <c r="L137" s="25"/>
      <c r="M137" s="25"/>
    </row>
    <row r="138" spans="1:13" ht="15">
      <c r="A138" s="68"/>
      <c r="B138" s="68"/>
      <c r="C138" s="68"/>
      <c r="D138" s="68"/>
      <c r="E138" s="54" t="s">
        <v>439</v>
      </c>
      <c r="F138" s="18">
        <v>1</v>
      </c>
      <c r="G138" s="18">
        <v>29.851199999999999</v>
      </c>
      <c r="H138" s="18">
        <v>29.851199999999999</v>
      </c>
      <c r="I138" s="18"/>
      <c r="J138" s="21" t="s">
        <v>121</v>
      </c>
      <c r="K138" s="24"/>
      <c r="L138" s="25"/>
      <c r="M138" s="25"/>
    </row>
    <row r="139" spans="1:13" ht="15">
      <c r="A139" s="68"/>
      <c r="B139" s="68"/>
      <c r="C139" s="68"/>
      <c r="D139" s="68"/>
      <c r="E139" s="54" t="s">
        <v>440</v>
      </c>
      <c r="F139" s="18">
        <v>5</v>
      </c>
      <c r="G139" s="18">
        <v>29.268000000000001</v>
      </c>
      <c r="H139" s="18">
        <v>146.34</v>
      </c>
      <c r="I139" s="18"/>
      <c r="J139" s="21" t="s">
        <v>121</v>
      </c>
      <c r="K139" s="24"/>
      <c r="L139" s="25"/>
      <c r="M139" s="25"/>
    </row>
    <row r="140" spans="1:13" ht="15">
      <c r="A140" s="68"/>
      <c r="B140" s="68"/>
      <c r="C140" s="68"/>
      <c r="D140" s="68"/>
      <c r="E140" s="54" t="s">
        <v>441</v>
      </c>
      <c r="F140" s="18">
        <v>2</v>
      </c>
      <c r="G140" s="18">
        <v>15</v>
      </c>
      <c r="H140" s="18">
        <v>30</v>
      </c>
      <c r="I140" s="18"/>
      <c r="J140" s="21" t="s">
        <v>121</v>
      </c>
      <c r="K140" s="24"/>
      <c r="L140" s="25"/>
      <c r="M140" s="25"/>
    </row>
    <row r="141" spans="1:13" ht="15">
      <c r="A141" s="68"/>
      <c r="B141" s="68"/>
      <c r="C141" s="68"/>
      <c r="D141" s="68"/>
      <c r="E141" s="54" t="s">
        <v>442</v>
      </c>
      <c r="F141" s="18">
        <v>8</v>
      </c>
      <c r="G141" s="18">
        <v>6</v>
      </c>
      <c r="H141" s="18">
        <v>48</v>
      </c>
      <c r="I141" s="18"/>
      <c r="J141" s="21" t="s">
        <v>121</v>
      </c>
      <c r="K141" s="24"/>
      <c r="L141" s="25"/>
      <c r="M141" s="25"/>
    </row>
    <row r="142" spans="1:13" ht="27">
      <c r="A142" s="68"/>
      <c r="B142" s="68"/>
      <c r="C142" s="68"/>
      <c r="D142" s="68"/>
      <c r="E142" s="54" t="s">
        <v>443</v>
      </c>
      <c r="F142" s="18">
        <v>449</v>
      </c>
      <c r="G142" s="18">
        <v>30</v>
      </c>
      <c r="H142" s="18">
        <v>13470</v>
      </c>
      <c r="I142" s="18"/>
      <c r="J142" s="21" t="s">
        <v>444</v>
      </c>
      <c r="K142" s="24"/>
      <c r="L142" s="25"/>
      <c r="M142" s="25"/>
    </row>
    <row r="143" spans="1:13" ht="15">
      <c r="A143" s="68"/>
      <c r="B143" s="68"/>
      <c r="C143" s="68"/>
      <c r="D143" s="68"/>
      <c r="E143" s="54" t="s">
        <v>445</v>
      </c>
      <c r="F143" s="18">
        <v>42</v>
      </c>
      <c r="G143" s="18">
        <v>20</v>
      </c>
      <c r="H143" s="18">
        <v>840</v>
      </c>
      <c r="I143" s="18"/>
      <c r="J143" s="21" t="s">
        <v>121</v>
      </c>
      <c r="K143" s="24"/>
      <c r="L143" s="25"/>
      <c r="M143" s="25"/>
    </row>
    <row r="144" spans="1:13" ht="15">
      <c r="A144" s="68"/>
      <c r="B144" s="68"/>
      <c r="C144" s="68"/>
      <c r="D144" s="68"/>
      <c r="E144" s="54" t="s">
        <v>446</v>
      </c>
      <c r="F144" s="18">
        <v>20</v>
      </c>
      <c r="G144" s="18">
        <v>20</v>
      </c>
      <c r="H144" s="18">
        <v>400</v>
      </c>
      <c r="I144" s="18"/>
      <c r="J144" s="21" t="s">
        <v>121</v>
      </c>
      <c r="K144" s="24"/>
      <c r="L144" s="25"/>
      <c r="M144" s="25"/>
    </row>
    <row r="145" spans="1:13" ht="13.5" customHeight="1">
      <c r="A145" s="68"/>
      <c r="B145" s="68"/>
      <c r="C145" s="68"/>
      <c r="D145" s="68"/>
      <c r="E145" s="54" t="s">
        <v>447</v>
      </c>
      <c r="F145" s="18">
        <v>31</v>
      </c>
      <c r="G145" s="18">
        <v>20</v>
      </c>
      <c r="H145" s="18">
        <v>620</v>
      </c>
      <c r="I145" s="18"/>
      <c r="J145" s="21" t="s">
        <v>121</v>
      </c>
      <c r="K145" s="24"/>
      <c r="L145" s="25"/>
      <c r="M145" s="25"/>
    </row>
    <row r="146" spans="1:13" ht="15">
      <c r="A146" s="68"/>
      <c r="B146" s="68"/>
      <c r="C146" s="68"/>
      <c r="D146" s="68"/>
      <c r="E146" s="54" t="s">
        <v>448</v>
      </c>
      <c r="F146" s="18">
        <v>11</v>
      </c>
      <c r="G146" s="18">
        <v>20</v>
      </c>
      <c r="H146" s="18">
        <v>220</v>
      </c>
      <c r="I146" s="18"/>
      <c r="J146" s="21" t="s">
        <v>121</v>
      </c>
      <c r="K146" s="24"/>
      <c r="L146" s="25"/>
      <c r="M146" s="25"/>
    </row>
    <row r="147" spans="1:13" ht="15">
      <c r="A147" s="68"/>
      <c r="B147" s="68"/>
      <c r="C147" s="68">
        <v>3</v>
      </c>
      <c r="D147" s="68" t="s">
        <v>160</v>
      </c>
      <c r="E147" s="54" t="s">
        <v>118</v>
      </c>
      <c r="F147" s="18">
        <v>945</v>
      </c>
      <c r="G147" s="18"/>
      <c r="H147" s="18">
        <v>8809.7000000000007</v>
      </c>
      <c r="I147" s="18">
        <f>ROUND(H147,0)</f>
        <v>8810</v>
      </c>
      <c r="J147" s="21"/>
      <c r="K147" s="24">
        <v>12</v>
      </c>
      <c r="L147" s="25">
        <v>12</v>
      </c>
      <c r="M147" s="25">
        <v>8798</v>
      </c>
    </row>
    <row r="148" spans="1:13" ht="15">
      <c r="A148" s="68"/>
      <c r="B148" s="68"/>
      <c r="C148" s="68"/>
      <c r="D148" s="68"/>
      <c r="E148" s="54" t="s">
        <v>449</v>
      </c>
      <c r="F148" s="18">
        <v>109</v>
      </c>
      <c r="G148" s="18">
        <v>8.4</v>
      </c>
      <c r="H148" s="18">
        <v>915.6</v>
      </c>
      <c r="I148" s="18"/>
      <c r="J148" s="21" t="s">
        <v>121</v>
      </c>
      <c r="K148" s="24"/>
      <c r="L148" s="25"/>
      <c r="M148" s="25"/>
    </row>
    <row r="149" spans="1:13" ht="15">
      <c r="A149" s="68"/>
      <c r="B149" s="68"/>
      <c r="C149" s="68"/>
      <c r="D149" s="68"/>
      <c r="E149" s="54" t="s">
        <v>450</v>
      </c>
      <c r="F149" s="18">
        <v>120</v>
      </c>
      <c r="G149" s="18">
        <v>7.2</v>
      </c>
      <c r="H149" s="18">
        <v>864</v>
      </c>
      <c r="I149" s="18"/>
      <c r="J149" s="21" t="s">
        <v>121</v>
      </c>
      <c r="K149" s="24"/>
      <c r="L149" s="25"/>
      <c r="M149" s="25"/>
    </row>
    <row r="150" spans="1:13" ht="15">
      <c r="A150" s="68"/>
      <c r="B150" s="68"/>
      <c r="C150" s="68"/>
      <c r="D150" s="68"/>
      <c r="E150" s="54" t="s">
        <v>451</v>
      </c>
      <c r="F150" s="18">
        <v>302</v>
      </c>
      <c r="G150" s="18">
        <v>9</v>
      </c>
      <c r="H150" s="18">
        <v>2718</v>
      </c>
      <c r="I150" s="18"/>
      <c r="J150" s="21" t="s">
        <v>121</v>
      </c>
      <c r="K150" s="24"/>
      <c r="L150" s="25"/>
      <c r="M150" s="25"/>
    </row>
    <row r="151" spans="1:13" ht="15">
      <c r="A151" s="68"/>
      <c r="B151" s="68"/>
      <c r="C151" s="68"/>
      <c r="D151" s="68"/>
      <c r="E151" s="54" t="s">
        <v>452</v>
      </c>
      <c r="F151" s="18">
        <v>266</v>
      </c>
      <c r="G151" s="18">
        <v>9.3000000000000007</v>
      </c>
      <c r="H151" s="18">
        <v>2473.8000000000002</v>
      </c>
      <c r="I151" s="18"/>
      <c r="J151" s="21" t="s">
        <v>121</v>
      </c>
      <c r="K151" s="24"/>
      <c r="L151" s="25"/>
      <c r="M151" s="25"/>
    </row>
    <row r="152" spans="1:13" ht="15">
      <c r="A152" s="68"/>
      <c r="B152" s="68"/>
      <c r="C152" s="68"/>
      <c r="D152" s="68"/>
      <c r="E152" s="54" t="s">
        <v>453</v>
      </c>
      <c r="F152" s="18">
        <v>109</v>
      </c>
      <c r="G152" s="18">
        <v>9.3000000000000007</v>
      </c>
      <c r="H152" s="18">
        <v>1013.7</v>
      </c>
      <c r="I152" s="18"/>
      <c r="J152" s="21" t="s">
        <v>121</v>
      </c>
      <c r="K152" s="24"/>
      <c r="L152" s="25"/>
      <c r="M152" s="25"/>
    </row>
    <row r="153" spans="1:13" ht="15">
      <c r="A153" s="68"/>
      <c r="B153" s="68"/>
      <c r="C153" s="68"/>
      <c r="D153" s="68"/>
      <c r="E153" s="54" t="s">
        <v>454</v>
      </c>
      <c r="F153" s="18">
        <v>11</v>
      </c>
      <c r="G153" s="18">
        <v>3.6</v>
      </c>
      <c r="H153" s="18">
        <v>39.6</v>
      </c>
      <c r="I153" s="18"/>
      <c r="J153" s="21" t="s">
        <v>121</v>
      </c>
      <c r="K153" s="24"/>
      <c r="L153" s="25"/>
      <c r="M153" s="25"/>
    </row>
    <row r="154" spans="1:13" ht="15">
      <c r="A154" s="68"/>
      <c r="B154" s="68"/>
      <c r="C154" s="68"/>
      <c r="D154" s="68"/>
      <c r="E154" s="54" t="s">
        <v>455</v>
      </c>
      <c r="F154" s="18">
        <v>13</v>
      </c>
      <c r="G154" s="18">
        <v>50</v>
      </c>
      <c r="H154" s="18">
        <v>650</v>
      </c>
      <c r="I154" s="18"/>
      <c r="J154" s="21" t="s">
        <v>121</v>
      </c>
      <c r="K154" s="24"/>
      <c r="L154" s="25"/>
      <c r="M154" s="25"/>
    </row>
    <row r="155" spans="1:13" ht="15">
      <c r="A155" s="68"/>
      <c r="B155" s="68"/>
      <c r="C155" s="68"/>
      <c r="D155" s="68"/>
      <c r="E155" s="54" t="s">
        <v>456</v>
      </c>
      <c r="F155" s="18">
        <v>15</v>
      </c>
      <c r="G155" s="18">
        <v>9</v>
      </c>
      <c r="H155" s="18">
        <v>135</v>
      </c>
      <c r="I155" s="18"/>
      <c r="J155" s="21" t="s">
        <v>121</v>
      </c>
      <c r="K155" s="24"/>
      <c r="L155" s="25"/>
      <c r="M155" s="25"/>
    </row>
    <row r="156" spans="1:13" s="23" customFormat="1" ht="14.25">
      <c r="A156" s="68">
        <v>7</v>
      </c>
      <c r="B156" s="68" t="s">
        <v>45</v>
      </c>
      <c r="C156" s="70" t="s">
        <v>64</v>
      </c>
      <c r="D156" s="71"/>
      <c r="E156" s="71"/>
      <c r="F156" s="38">
        <f>SUM(F157,F165,F169,F179,F190,F208,F234,F238)</f>
        <v>6532</v>
      </c>
      <c r="G156" s="38"/>
      <c r="H156" s="38">
        <f t="shared" ref="H156" si="2">SUM(H157,H165,H169,H179,H190,H208,H234,H238)</f>
        <v>67068.701899999985</v>
      </c>
      <c r="I156" s="38">
        <f>SUM(I157,I169,I179,I190,I208,I234,I238)</f>
        <v>67070</v>
      </c>
      <c r="J156" s="40"/>
      <c r="K156" s="43">
        <f>SUM(K157,K165,K169,K179,K190,K208,K234,K238)</f>
        <v>10202</v>
      </c>
      <c r="L156" s="44">
        <v>6885</v>
      </c>
      <c r="M156" s="44">
        <v>60185</v>
      </c>
    </row>
    <row r="157" spans="1:13" ht="15">
      <c r="A157" s="68"/>
      <c r="B157" s="68"/>
      <c r="C157" s="68">
        <v>1</v>
      </c>
      <c r="D157" s="68" t="s">
        <v>457</v>
      </c>
      <c r="E157" s="54" t="s">
        <v>118</v>
      </c>
      <c r="F157" s="18">
        <v>432</v>
      </c>
      <c r="G157" s="18"/>
      <c r="H157" s="18">
        <v>12730</v>
      </c>
      <c r="I157" s="18">
        <f>ROUND(H157,0)</f>
        <v>12730</v>
      </c>
      <c r="J157" s="21"/>
      <c r="K157" s="24">
        <v>0</v>
      </c>
      <c r="L157" s="25">
        <v>0</v>
      </c>
      <c r="M157" s="25">
        <v>12730</v>
      </c>
    </row>
    <row r="158" spans="1:13" ht="15">
      <c r="A158" s="68"/>
      <c r="B158" s="68"/>
      <c r="C158" s="68"/>
      <c r="D158" s="68"/>
      <c r="E158" s="54" t="s">
        <v>458</v>
      </c>
      <c r="F158" s="18">
        <v>19</v>
      </c>
      <c r="G158" s="18">
        <v>30</v>
      </c>
      <c r="H158" s="18">
        <v>570</v>
      </c>
      <c r="I158" s="18"/>
      <c r="J158" s="21" t="s">
        <v>121</v>
      </c>
      <c r="K158" s="24"/>
      <c r="L158" s="25"/>
      <c r="M158" s="25"/>
    </row>
    <row r="159" spans="1:13" ht="15">
      <c r="A159" s="68"/>
      <c r="B159" s="68"/>
      <c r="C159" s="68"/>
      <c r="D159" s="68"/>
      <c r="E159" s="54" t="s">
        <v>459</v>
      </c>
      <c r="F159" s="18">
        <v>21</v>
      </c>
      <c r="G159" s="18">
        <v>30</v>
      </c>
      <c r="H159" s="18">
        <v>630</v>
      </c>
      <c r="I159" s="18"/>
      <c r="J159" s="21" t="s">
        <v>121</v>
      </c>
      <c r="K159" s="24"/>
      <c r="L159" s="25"/>
      <c r="M159" s="25"/>
    </row>
    <row r="160" spans="1:13" ht="15">
      <c r="A160" s="68"/>
      <c r="B160" s="68"/>
      <c r="C160" s="68"/>
      <c r="D160" s="68"/>
      <c r="E160" s="54" t="s">
        <v>460</v>
      </c>
      <c r="F160" s="18">
        <v>4</v>
      </c>
      <c r="G160" s="18">
        <v>30</v>
      </c>
      <c r="H160" s="18">
        <v>120</v>
      </c>
      <c r="I160" s="18"/>
      <c r="J160" s="21" t="s">
        <v>121</v>
      </c>
      <c r="K160" s="24"/>
      <c r="L160" s="25"/>
      <c r="M160" s="25"/>
    </row>
    <row r="161" spans="1:13" ht="15">
      <c r="A161" s="68"/>
      <c r="B161" s="68"/>
      <c r="C161" s="68"/>
      <c r="D161" s="68"/>
      <c r="E161" s="54" t="s">
        <v>461</v>
      </c>
      <c r="F161" s="18">
        <v>11</v>
      </c>
      <c r="G161" s="18">
        <v>30</v>
      </c>
      <c r="H161" s="18">
        <v>330</v>
      </c>
      <c r="I161" s="18"/>
      <c r="J161" s="21" t="s">
        <v>121</v>
      </c>
      <c r="K161" s="24"/>
      <c r="L161" s="25"/>
      <c r="M161" s="25"/>
    </row>
    <row r="162" spans="1:13" ht="15">
      <c r="A162" s="68"/>
      <c r="B162" s="68"/>
      <c r="C162" s="68"/>
      <c r="D162" s="68"/>
      <c r="E162" s="54" t="s">
        <v>462</v>
      </c>
      <c r="F162" s="18">
        <v>1</v>
      </c>
      <c r="G162" s="18">
        <v>30</v>
      </c>
      <c r="H162" s="18">
        <v>30</v>
      </c>
      <c r="I162" s="18"/>
      <c r="J162" s="21" t="s">
        <v>121</v>
      </c>
      <c r="K162" s="24"/>
      <c r="L162" s="25"/>
      <c r="M162" s="25"/>
    </row>
    <row r="163" spans="1:13" ht="15">
      <c r="A163" s="68"/>
      <c r="B163" s="68"/>
      <c r="C163" s="68"/>
      <c r="D163" s="68"/>
      <c r="E163" s="54" t="s">
        <v>463</v>
      </c>
      <c r="F163" s="18">
        <v>353</v>
      </c>
      <c r="G163" s="18">
        <v>30</v>
      </c>
      <c r="H163" s="18">
        <v>10590</v>
      </c>
      <c r="I163" s="18"/>
      <c r="J163" s="21" t="s">
        <v>121</v>
      </c>
      <c r="K163" s="24"/>
      <c r="L163" s="25"/>
      <c r="M163" s="25"/>
    </row>
    <row r="164" spans="1:13" ht="15">
      <c r="A164" s="68"/>
      <c r="B164" s="68"/>
      <c r="C164" s="68"/>
      <c r="D164" s="68"/>
      <c r="E164" s="54" t="s">
        <v>464</v>
      </c>
      <c r="F164" s="18">
        <v>23</v>
      </c>
      <c r="G164" s="18">
        <v>20</v>
      </c>
      <c r="H164" s="18">
        <v>460</v>
      </c>
      <c r="I164" s="18"/>
      <c r="J164" s="21" t="s">
        <v>121</v>
      </c>
      <c r="K164" s="24"/>
      <c r="L164" s="25"/>
      <c r="M164" s="25"/>
    </row>
    <row r="165" spans="1:13" ht="15">
      <c r="A165" s="68"/>
      <c r="B165" s="68"/>
      <c r="C165" s="68">
        <v>2</v>
      </c>
      <c r="D165" s="68" t="s">
        <v>465</v>
      </c>
      <c r="E165" s="54" t="s">
        <v>118</v>
      </c>
      <c r="F165" s="18">
        <v>0</v>
      </c>
      <c r="G165" s="18"/>
      <c r="H165" s="18">
        <v>0</v>
      </c>
      <c r="I165" s="18">
        <f>ROUND(H165,0)</f>
        <v>0</v>
      </c>
      <c r="J165" s="21"/>
      <c r="K165" s="24">
        <v>0</v>
      </c>
      <c r="L165" s="25">
        <v>0</v>
      </c>
      <c r="M165" s="25">
        <v>0</v>
      </c>
    </row>
    <row r="166" spans="1:13" ht="27">
      <c r="A166" s="68"/>
      <c r="B166" s="68"/>
      <c r="C166" s="68"/>
      <c r="D166" s="68"/>
      <c r="E166" s="54" t="s">
        <v>466</v>
      </c>
      <c r="F166" s="18">
        <v>0</v>
      </c>
      <c r="G166" s="18">
        <v>0</v>
      </c>
      <c r="H166" s="18">
        <v>0</v>
      </c>
      <c r="I166" s="18"/>
      <c r="J166" s="21" t="s">
        <v>467</v>
      </c>
      <c r="K166" s="24"/>
      <c r="L166" s="25"/>
      <c r="M166" s="25"/>
    </row>
    <row r="167" spans="1:13" ht="27">
      <c r="A167" s="68"/>
      <c r="B167" s="68"/>
      <c r="C167" s="68"/>
      <c r="D167" s="68"/>
      <c r="E167" s="54" t="s">
        <v>468</v>
      </c>
      <c r="F167" s="18">
        <v>0</v>
      </c>
      <c r="G167" s="18">
        <v>0</v>
      </c>
      <c r="H167" s="18">
        <v>0</v>
      </c>
      <c r="I167" s="18"/>
      <c r="J167" s="21" t="s">
        <v>469</v>
      </c>
      <c r="K167" s="24"/>
      <c r="L167" s="25"/>
      <c r="M167" s="25"/>
    </row>
    <row r="168" spans="1:13" ht="27">
      <c r="A168" s="68"/>
      <c r="B168" s="68"/>
      <c r="C168" s="68"/>
      <c r="D168" s="68"/>
      <c r="E168" s="54" t="s">
        <v>470</v>
      </c>
      <c r="F168" s="18">
        <v>0</v>
      </c>
      <c r="G168" s="18">
        <v>0</v>
      </c>
      <c r="H168" s="18">
        <v>0</v>
      </c>
      <c r="I168" s="18"/>
      <c r="J168" s="21" t="s">
        <v>471</v>
      </c>
      <c r="K168" s="24"/>
      <c r="L168" s="25"/>
      <c r="M168" s="25"/>
    </row>
    <row r="169" spans="1:13" ht="15">
      <c r="A169" s="68"/>
      <c r="B169" s="68"/>
      <c r="C169" s="68">
        <v>3</v>
      </c>
      <c r="D169" s="68" t="s">
        <v>165</v>
      </c>
      <c r="E169" s="54" t="s">
        <v>118</v>
      </c>
      <c r="F169" s="18">
        <v>1757</v>
      </c>
      <c r="G169" s="18"/>
      <c r="H169" s="18">
        <v>19156.503400000001</v>
      </c>
      <c r="I169" s="18">
        <f>ROUND(H169,0)</f>
        <v>19157</v>
      </c>
      <c r="J169" s="21"/>
      <c r="K169" s="24">
        <v>1704</v>
      </c>
      <c r="L169" s="25">
        <v>1704</v>
      </c>
      <c r="M169" s="25">
        <v>17453</v>
      </c>
    </row>
    <row r="170" spans="1:13" ht="15">
      <c r="A170" s="68"/>
      <c r="B170" s="68"/>
      <c r="C170" s="68"/>
      <c r="D170" s="68"/>
      <c r="E170" s="54" t="s">
        <v>472</v>
      </c>
      <c r="F170" s="18">
        <v>1</v>
      </c>
      <c r="G170" s="18">
        <v>6.3120000000000003</v>
      </c>
      <c r="H170" s="18">
        <v>6.3120000000000003</v>
      </c>
      <c r="I170" s="18"/>
      <c r="J170" s="21" t="s">
        <v>121</v>
      </c>
      <c r="K170" s="24"/>
      <c r="L170" s="25"/>
      <c r="M170" s="25"/>
    </row>
    <row r="171" spans="1:13" ht="15">
      <c r="A171" s="68"/>
      <c r="B171" s="68"/>
      <c r="C171" s="68"/>
      <c r="D171" s="68"/>
      <c r="E171" s="54" t="s">
        <v>472</v>
      </c>
      <c r="F171" s="18">
        <v>7</v>
      </c>
      <c r="G171" s="18">
        <v>6.3120000000000003</v>
      </c>
      <c r="H171" s="18">
        <v>44.183999999999997</v>
      </c>
      <c r="I171" s="18"/>
      <c r="J171" s="21" t="s">
        <v>121</v>
      </c>
      <c r="K171" s="24"/>
      <c r="L171" s="25"/>
      <c r="M171" s="25"/>
    </row>
    <row r="172" spans="1:13" ht="15">
      <c r="A172" s="68"/>
      <c r="B172" s="68"/>
      <c r="C172" s="68"/>
      <c r="D172" s="68"/>
      <c r="E172" s="54" t="s">
        <v>473</v>
      </c>
      <c r="F172" s="18">
        <v>1476</v>
      </c>
      <c r="G172" s="18">
        <v>9.2870000000000008</v>
      </c>
      <c r="H172" s="18">
        <v>13707.611999999999</v>
      </c>
      <c r="I172" s="18"/>
      <c r="J172" s="21" t="s">
        <v>121</v>
      </c>
      <c r="K172" s="24"/>
      <c r="L172" s="25"/>
      <c r="M172" s="25"/>
    </row>
    <row r="173" spans="1:13" ht="15">
      <c r="A173" s="68"/>
      <c r="B173" s="68"/>
      <c r="C173" s="68"/>
      <c r="D173" s="68"/>
      <c r="E173" s="54" t="s">
        <v>474</v>
      </c>
      <c r="F173" s="18">
        <v>7</v>
      </c>
      <c r="G173" s="18">
        <v>17.902000000000001</v>
      </c>
      <c r="H173" s="18">
        <v>125.31399999999999</v>
      </c>
      <c r="I173" s="18"/>
      <c r="J173" s="21" t="s">
        <v>121</v>
      </c>
      <c r="K173" s="24"/>
      <c r="L173" s="25"/>
      <c r="M173" s="25"/>
    </row>
    <row r="174" spans="1:13" ht="15">
      <c r="A174" s="68"/>
      <c r="B174" s="68"/>
      <c r="C174" s="68"/>
      <c r="D174" s="68"/>
      <c r="E174" s="54" t="s">
        <v>475</v>
      </c>
      <c r="F174" s="18">
        <v>3</v>
      </c>
      <c r="G174" s="18">
        <v>17.902000000000001</v>
      </c>
      <c r="H174" s="18">
        <v>53.706000000000003</v>
      </c>
      <c r="I174" s="18"/>
      <c r="J174" s="21" t="s">
        <v>121</v>
      </c>
      <c r="K174" s="24"/>
      <c r="L174" s="25"/>
      <c r="M174" s="25"/>
    </row>
    <row r="175" spans="1:13" ht="15">
      <c r="A175" s="68"/>
      <c r="B175" s="68"/>
      <c r="C175" s="68"/>
      <c r="D175" s="68"/>
      <c r="E175" s="54" t="s">
        <v>476</v>
      </c>
      <c r="F175" s="18">
        <v>142</v>
      </c>
      <c r="G175" s="18">
        <v>19.906500000000001</v>
      </c>
      <c r="H175" s="18">
        <v>2826.723</v>
      </c>
      <c r="I175" s="18"/>
      <c r="J175" s="21" t="s">
        <v>121</v>
      </c>
      <c r="K175" s="24"/>
      <c r="L175" s="25"/>
      <c r="M175" s="25"/>
    </row>
    <row r="176" spans="1:13" ht="15">
      <c r="A176" s="68"/>
      <c r="B176" s="68"/>
      <c r="C176" s="68"/>
      <c r="D176" s="68"/>
      <c r="E176" s="54" t="s">
        <v>477</v>
      </c>
      <c r="F176" s="18">
        <v>85</v>
      </c>
      <c r="G176" s="18">
        <v>19.906500000000001</v>
      </c>
      <c r="H176" s="18">
        <v>1692.0525</v>
      </c>
      <c r="I176" s="18"/>
      <c r="J176" s="21" t="s">
        <v>121</v>
      </c>
      <c r="K176" s="24"/>
      <c r="L176" s="25"/>
      <c r="M176" s="25"/>
    </row>
    <row r="177" spans="1:13" ht="15">
      <c r="A177" s="68"/>
      <c r="B177" s="68"/>
      <c r="C177" s="68"/>
      <c r="D177" s="68"/>
      <c r="E177" s="54" t="s">
        <v>478</v>
      </c>
      <c r="F177" s="18">
        <v>29</v>
      </c>
      <c r="G177" s="18">
        <v>19.3536</v>
      </c>
      <c r="H177" s="18">
        <v>561.25440000000003</v>
      </c>
      <c r="I177" s="18"/>
      <c r="J177" s="21" t="s">
        <v>121</v>
      </c>
      <c r="K177" s="24"/>
      <c r="L177" s="25"/>
      <c r="M177" s="25"/>
    </row>
    <row r="178" spans="1:13" ht="15">
      <c r="A178" s="68"/>
      <c r="B178" s="68"/>
      <c r="C178" s="68"/>
      <c r="D178" s="68"/>
      <c r="E178" s="54" t="s">
        <v>479</v>
      </c>
      <c r="F178" s="18">
        <v>7</v>
      </c>
      <c r="G178" s="18">
        <v>19.906500000000001</v>
      </c>
      <c r="H178" s="18">
        <v>139.34549999999999</v>
      </c>
      <c r="I178" s="18"/>
      <c r="J178" s="21" t="s">
        <v>121</v>
      </c>
      <c r="K178" s="24"/>
      <c r="L178" s="25"/>
      <c r="M178" s="25"/>
    </row>
    <row r="179" spans="1:13" ht="15">
      <c r="A179" s="68"/>
      <c r="B179" s="68"/>
      <c r="C179" s="68">
        <v>4</v>
      </c>
      <c r="D179" s="68" t="s">
        <v>480</v>
      </c>
      <c r="E179" s="54" t="s">
        <v>118</v>
      </c>
      <c r="F179" s="18">
        <v>626</v>
      </c>
      <c r="G179" s="18"/>
      <c r="H179" s="18">
        <v>4397.8703999999998</v>
      </c>
      <c r="I179" s="18">
        <f>ROUND(H179,0)</f>
        <v>4398</v>
      </c>
      <c r="J179" s="21"/>
      <c r="K179" s="24">
        <v>1246</v>
      </c>
      <c r="L179" s="25">
        <v>1246</v>
      </c>
      <c r="M179" s="25">
        <v>3152</v>
      </c>
    </row>
    <row r="180" spans="1:13" ht="15">
      <c r="A180" s="68"/>
      <c r="B180" s="68"/>
      <c r="C180" s="68"/>
      <c r="D180" s="68"/>
      <c r="E180" s="54" t="s">
        <v>170</v>
      </c>
      <c r="F180" s="18">
        <v>98</v>
      </c>
      <c r="G180" s="18">
        <v>7.2060000000000004</v>
      </c>
      <c r="H180" s="18">
        <v>706.18799999999999</v>
      </c>
      <c r="I180" s="18"/>
      <c r="J180" s="21" t="s">
        <v>121</v>
      </c>
      <c r="K180" s="24"/>
      <c r="L180" s="25"/>
      <c r="M180" s="25"/>
    </row>
    <row r="181" spans="1:13" ht="15">
      <c r="A181" s="68"/>
      <c r="B181" s="68"/>
      <c r="C181" s="68"/>
      <c r="D181" s="68"/>
      <c r="E181" s="54" t="s">
        <v>481</v>
      </c>
      <c r="F181" s="18">
        <v>1</v>
      </c>
      <c r="G181" s="18">
        <v>6.3875999999999999</v>
      </c>
      <c r="H181" s="18">
        <v>6.3875999999999999</v>
      </c>
      <c r="I181" s="18"/>
      <c r="J181" s="21" t="s">
        <v>121</v>
      </c>
      <c r="K181" s="24"/>
      <c r="L181" s="25"/>
      <c r="M181" s="25"/>
    </row>
    <row r="182" spans="1:13" ht="15">
      <c r="A182" s="68"/>
      <c r="B182" s="68"/>
      <c r="C182" s="68"/>
      <c r="D182" s="68"/>
      <c r="E182" s="54" t="s">
        <v>481</v>
      </c>
      <c r="F182" s="18">
        <v>117</v>
      </c>
      <c r="G182" s="18">
        <v>7.3360000000000003</v>
      </c>
      <c r="H182" s="18">
        <v>858.31200000000001</v>
      </c>
      <c r="I182" s="18"/>
      <c r="J182" s="21" t="s">
        <v>121</v>
      </c>
      <c r="K182" s="24"/>
      <c r="L182" s="25"/>
      <c r="M182" s="25"/>
    </row>
    <row r="183" spans="1:13" ht="15">
      <c r="A183" s="68"/>
      <c r="B183" s="68"/>
      <c r="C183" s="68"/>
      <c r="D183" s="68"/>
      <c r="E183" s="54" t="s">
        <v>482</v>
      </c>
      <c r="F183" s="18">
        <v>131</v>
      </c>
      <c r="G183" s="18">
        <v>7.2060000000000004</v>
      </c>
      <c r="H183" s="18">
        <v>943.98599999999999</v>
      </c>
      <c r="I183" s="18"/>
      <c r="J183" s="21" t="s">
        <v>121</v>
      </c>
      <c r="K183" s="24"/>
      <c r="L183" s="25"/>
      <c r="M183" s="25"/>
    </row>
    <row r="184" spans="1:13" ht="15">
      <c r="A184" s="68"/>
      <c r="B184" s="68"/>
      <c r="C184" s="68"/>
      <c r="D184" s="68"/>
      <c r="E184" s="54" t="s">
        <v>483</v>
      </c>
      <c r="F184" s="18">
        <v>226</v>
      </c>
      <c r="G184" s="18">
        <v>6.24</v>
      </c>
      <c r="H184" s="18">
        <v>1410.24</v>
      </c>
      <c r="I184" s="18"/>
      <c r="J184" s="21" t="s">
        <v>121</v>
      </c>
      <c r="K184" s="24"/>
      <c r="L184" s="25"/>
      <c r="M184" s="25"/>
    </row>
    <row r="185" spans="1:13" ht="15">
      <c r="A185" s="68"/>
      <c r="B185" s="68"/>
      <c r="C185" s="68"/>
      <c r="D185" s="68"/>
      <c r="E185" s="54" t="s">
        <v>483</v>
      </c>
      <c r="F185" s="18">
        <v>44</v>
      </c>
      <c r="G185" s="18">
        <v>7.2060000000000004</v>
      </c>
      <c r="H185" s="18">
        <v>317.06400000000002</v>
      </c>
      <c r="I185" s="18"/>
      <c r="J185" s="21" t="s">
        <v>121</v>
      </c>
      <c r="K185" s="24"/>
      <c r="L185" s="25"/>
      <c r="M185" s="25"/>
    </row>
    <row r="186" spans="1:13" ht="15">
      <c r="A186" s="68"/>
      <c r="B186" s="68"/>
      <c r="C186" s="68"/>
      <c r="D186" s="68"/>
      <c r="E186" s="54" t="s">
        <v>484</v>
      </c>
      <c r="F186" s="18">
        <v>0</v>
      </c>
      <c r="G186" s="18">
        <v>0</v>
      </c>
      <c r="H186" s="18">
        <v>0</v>
      </c>
      <c r="I186" s="18"/>
      <c r="J186" s="21" t="s">
        <v>485</v>
      </c>
      <c r="K186" s="24"/>
      <c r="L186" s="25"/>
      <c r="M186" s="25"/>
    </row>
    <row r="187" spans="1:13" ht="15">
      <c r="A187" s="68"/>
      <c r="B187" s="68"/>
      <c r="C187" s="68"/>
      <c r="D187" s="68"/>
      <c r="E187" s="54" t="s">
        <v>484</v>
      </c>
      <c r="F187" s="18">
        <v>0</v>
      </c>
      <c r="G187" s="18">
        <v>0</v>
      </c>
      <c r="H187" s="18">
        <v>0</v>
      </c>
      <c r="I187" s="18"/>
      <c r="J187" s="21" t="s">
        <v>486</v>
      </c>
      <c r="K187" s="24"/>
      <c r="L187" s="25"/>
      <c r="M187" s="25"/>
    </row>
    <row r="188" spans="1:13" ht="15">
      <c r="A188" s="68"/>
      <c r="B188" s="68"/>
      <c r="C188" s="68"/>
      <c r="D188" s="68"/>
      <c r="E188" s="54" t="s">
        <v>487</v>
      </c>
      <c r="F188" s="18">
        <v>1</v>
      </c>
      <c r="G188" s="18">
        <v>27.244800000000001</v>
      </c>
      <c r="H188" s="18">
        <v>27.244800000000001</v>
      </c>
      <c r="I188" s="18"/>
      <c r="J188" s="21" t="s">
        <v>121</v>
      </c>
      <c r="K188" s="24"/>
      <c r="L188" s="25"/>
      <c r="M188" s="25"/>
    </row>
    <row r="189" spans="1:13" ht="15">
      <c r="A189" s="68"/>
      <c r="B189" s="68"/>
      <c r="C189" s="68"/>
      <c r="D189" s="68"/>
      <c r="E189" s="54" t="s">
        <v>176</v>
      </c>
      <c r="F189" s="18">
        <v>8</v>
      </c>
      <c r="G189" s="18">
        <v>16.056000000000001</v>
      </c>
      <c r="H189" s="18">
        <v>128.44800000000001</v>
      </c>
      <c r="I189" s="18"/>
      <c r="J189" s="21" t="s">
        <v>121</v>
      </c>
      <c r="K189" s="24"/>
      <c r="L189" s="25"/>
      <c r="M189" s="25"/>
    </row>
    <row r="190" spans="1:13" ht="13.5" customHeight="1">
      <c r="A190" s="68"/>
      <c r="B190" s="68"/>
      <c r="C190" s="68">
        <v>5</v>
      </c>
      <c r="D190" s="68" t="s">
        <v>177</v>
      </c>
      <c r="E190" s="54" t="s">
        <v>118</v>
      </c>
      <c r="F190" s="18">
        <v>258</v>
      </c>
      <c r="G190" s="18"/>
      <c r="H190" s="18">
        <v>3934.5816</v>
      </c>
      <c r="I190" s="18">
        <f>ROUND(H190,0)</f>
        <v>3935</v>
      </c>
      <c r="J190" s="21"/>
      <c r="K190" s="24">
        <v>7252</v>
      </c>
      <c r="L190" s="25">
        <v>3935</v>
      </c>
      <c r="M190" s="25">
        <v>0</v>
      </c>
    </row>
    <row r="191" spans="1:13" ht="15">
      <c r="A191" s="68"/>
      <c r="B191" s="68"/>
      <c r="C191" s="68"/>
      <c r="D191" s="68"/>
      <c r="E191" s="54" t="s">
        <v>488</v>
      </c>
      <c r="F191" s="18">
        <v>40</v>
      </c>
      <c r="G191" s="18">
        <v>6.1260000000000003</v>
      </c>
      <c r="H191" s="18">
        <v>245.04</v>
      </c>
      <c r="I191" s="18"/>
      <c r="J191" s="21" t="s">
        <v>121</v>
      </c>
      <c r="K191" s="24"/>
      <c r="L191" s="25"/>
      <c r="M191" s="25"/>
    </row>
    <row r="192" spans="1:13" ht="15">
      <c r="A192" s="68"/>
      <c r="B192" s="68"/>
      <c r="C192" s="68"/>
      <c r="D192" s="68"/>
      <c r="E192" s="54" t="s">
        <v>489</v>
      </c>
      <c r="F192" s="18">
        <v>3</v>
      </c>
      <c r="G192" s="18">
        <v>30</v>
      </c>
      <c r="H192" s="18">
        <v>90</v>
      </c>
      <c r="I192" s="18"/>
      <c r="J192" s="21" t="s">
        <v>121</v>
      </c>
      <c r="K192" s="24"/>
      <c r="L192" s="25"/>
      <c r="M192" s="25"/>
    </row>
    <row r="193" spans="1:13" ht="15">
      <c r="A193" s="68"/>
      <c r="B193" s="68"/>
      <c r="C193" s="68"/>
      <c r="D193" s="68"/>
      <c r="E193" s="54" t="s">
        <v>490</v>
      </c>
      <c r="F193" s="18">
        <v>2</v>
      </c>
      <c r="G193" s="18">
        <v>30</v>
      </c>
      <c r="H193" s="18">
        <v>60</v>
      </c>
      <c r="I193" s="18"/>
      <c r="J193" s="21" t="s">
        <v>121</v>
      </c>
      <c r="K193" s="24"/>
      <c r="L193" s="25"/>
      <c r="M193" s="25"/>
    </row>
    <row r="194" spans="1:13" ht="15">
      <c r="A194" s="68"/>
      <c r="B194" s="68"/>
      <c r="C194" s="68"/>
      <c r="D194" s="68"/>
      <c r="E194" s="54" t="s">
        <v>491</v>
      </c>
      <c r="F194" s="18">
        <v>3</v>
      </c>
      <c r="G194" s="18">
        <v>29.851199999999999</v>
      </c>
      <c r="H194" s="18">
        <v>89.553600000000003</v>
      </c>
      <c r="I194" s="18"/>
      <c r="J194" s="21" t="s">
        <v>121</v>
      </c>
      <c r="K194" s="24"/>
      <c r="L194" s="25"/>
      <c r="M194" s="25"/>
    </row>
    <row r="195" spans="1:13" ht="15">
      <c r="A195" s="68"/>
      <c r="B195" s="68"/>
      <c r="C195" s="68"/>
      <c r="D195" s="68"/>
      <c r="E195" s="54" t="s">
        <v>492</v>
      </c>
      <c r="F195" s="18">
        <v>3</v>
      </c>
      <c r="G195" s="18">
        <v>15</v>
      </c>
      <c r="H195" s="18">
        <v>45</v>
      </c>
      <c r="I195" s="18"/>
      <c r="J195" s="21" t="s">
        <v>121</v>
      </c>
      <c r="K195" s="24"/>
      <c r="L195" s="25"/>
      <c r="M195" s="25"/>
    </row>
    <row r="196" spans="1:13" ht="15">
      <c r="A196" s="68"/>
      <c r="B196" s="68"/>
      <c r="C196" s="68"/>
      <c r="D196" s="68"/>
      <c r="E196" s="54" t="s">
        <v>493</v>
      </c>
      <c r="F196" s="18">
        <v>9</v>
      </c>
      <c r="G196" s="18">
        <v>15</v>
      </c>
      <c r="H196" s="18">
        <v>135</v>
      </c>
      <c r="I196" s="18"/>
      <c r="J196" s="21" t="s">
        <v>121</v>
      </c>
      <c r="K196" s="24"/>
      <c r="L196" s="25"/>
      <c r="M196" s="25"/>
    </row>
    <row r="197" spans="1:13" ht="13.5" customHeight="1">
      <c r="A197" s="68"/>
      <c r="B197" s="68"/>
      <c r="C197" s="68"/>
      <c r="D197" s="68"/>
      <c r="E197" s="54" t="s">
        <v>494</v>
      </c>
      <c r="F197" s="18">
        <v>23</v>
      </c>
      <c r="G197" s="18">
        <v>14.94</v>
      </c>
      <c r="H197" s="18">
        <v>343.62</v>
      </c>
      <c r="I197" s="18"/>
      <c r="J197" s="21" t="s">
        <v>121</v>
      </c>
      <c r="K197" s="24"/>
      <c r="L197" s="25"/>
      <c r="M197" s="25"/>
    </row>
    <row r="198" spans="1:13" ht="15">
      <c r="A198" s="68"/>
      <c r="B198" s="68"/>
      <c r="C198" s="68"/>
      <c r="D198" s="68"/>
      <c r="E198" s="54" t="s">
        <v>495</v>
      </c>
      <c r="F198" s="18">
        <v>23</v>
      </c>
      <c r="G198" s="18">
        <v>29.015999999999998</v>
      </c>
      <c r="H198" s="18">
        <v>667.36800000000005</v>
      </c>
      <c r="I198" s="18"/>
      <c r="J198" s="21" t="s">
        <v>121</v>
      </c>
      <c r="K198" s="24"/>
      <c r="L198" s="25"/>
      <c r="M198" s="25"/>
    </row>
    <row r="199" spans="1:13" ht="15">
      <c r="A199" s="68"/>
      <c r="B199" s="68"/>
      <c r="C199" s="68"/>
      <c r="D199" s="68"/>
      <c r="E199" s="54" t="s">
        <v>496</v>
      </c>
      <c r="F199" s="18">
        <v>13</v>
      </c>
      <c r="G199" s="18">
        <v>30</v>
      </c>
      <c r="H199" s="18">
        <v>390</v>
      </c>
      <c r="I199" s="18"/>
      <c r="J199" s="21" t="s">
        <v>121</v>
      </c>
      <c r="K199" s="24"/>
      <c r="L199" s="25"/>
      <c r="M199" s="25"/>
    </row>
    <row r="200" spans="1:13" ht="15">
      <c r="A200" s="68"/>
      <c r="B200" s="68"/>
      <c r="C200" s="68"/>
      <c r="D200" s="68"/>
      <c r="E200" s="54" t="s">
        <v>497</v>
      </c>
      <c r="F200" s="18">
        <v>4</v>
      </c>
      <c r="G200" s="18">
        <v>15</v>
      </c>
      <c r="H200" s="18">
        <v>60</v>
      </c>
      <c r="I200" s="18"/>
      <c r="J200" s="21" t="s">
        <v>121</v>
      </c>
      <c r="K200" s="24"/>
      <c r="L200" s="25"/>
      <c r="M200" s="25"/>
    </row>
    <row r="201" spans="1:13" ht="15">
      <c r="A201" s="68"/>
      <c r="B201" s="68"/>
      <c r="C201" s="68"/>
      <c r="D201" s="68"/>
      <c r="E201" s="54" t="s">
        <v>498</v>
      </c>
      <c r="F201" s="18">
        <v>78</v>
      </c>
      <c r="G201" s="18">
        <v>9</v>
      </c>
      <c r="H201" s="18">
        <v>702</v>
      </c>
      <c r="I201" s="18"/>
      <c r="J201" s="21" t="s">
        <v>121</v>
      </c>
      <c r="K201" s="24"/>
      <c r="L201" s="25"/>
      <c r="M201" s="25"/>
    </row>
    <row r="202" spans="1:13" ht="15">
      <c r="A202" s="68"/>
      <c r="B202" s="68"/>
      <c r="C202" s="68"/>
      <c r="D202" s="68"/>
      <c r="E202" s="54" t="s">
        <v>499</v>
      </c>
      <c r="F202" s="18">
        <v>3</v>
      </c>
      <c r="G202" s="18">
        <v>20</v>
      </c>
      <c r="H202" s="18">
        <v>60</v>
      </c>
      <c r="I202" s="18"/>
      <c r="J202" s="21" t="s">
        <v>121</v>
      </c>
      <c r="K202" s="24"/>
      <c r="L202" s="25"/>
      <c r="M202" s="25"/>
    </row>
    <row r="203" spans="1:13" ht="15">
      <c r="A203" s="68"/>
      <c r="B203" s="68"/>
      <c r="C203" s="68"/>
      <c r="D203" s="68"/>
      <c r="E203" s="54" t="s">
        <v>500</v>
      </c>
      <c r="F203" s="18">
        <v>8</v>
      </c>
      <c r="G203" s="18">
        <v>20</v>
      </c>
      <c r="H203" s="18">
        <v>160</v>
      </c>
      <c r="I203" s="18"/>
      <c r="J203" s="21" t="s">
        <v>121</v>
      </c>
      <c r="K203" s="24"/>
      <c r="L203" s="25"/>
      <c r="M203" s="25"/>
    </row>
    <row r="204" spans="1:13" ht="15">
      <c r="A204" s="68"/>
      <c r="B204" s="68"/>
      <c r="C204" s="68"/>
      <c r="D204" s="68"/>
      <c r="E204" s="54" t="s">
        <v>501</v>
      </c>
      <c r="F204" s="18">
        <v>11</v>
      </c>
      <c r="G204" s="18">
        <v>20</v>
      </c>
      <c r="H204" s="18">
        <v>220</v>
      </c>
      <c r="I204" s="18"/>
      <c r="J204" s="21" t="s">
        <v>121</v>
      </c>
      <c r="K204" s="24"/>
      <c r="L204" s="25"/>
      <c r="M204" s="25"/>
    </row>
    <row r="205" spans="1:13" ht="15">
      <c r="A205" s="68"/>
      <c r="B205" s="68"/>
      <c r="C205" s="68"/>
      <c r="D205" s="68"/>
      <c r="E205" s="54" t="s">
        <v>502</v>
      </c>
      <c r="F205" s="18">
        <v>26</v>
      </c>
      <c r="G205" s="18">
        <v>20</v>
      </c>
      <c r="H205" s="18">
        <v>520</v>
      </c>
      <c r="I205" s="18"/>
      <c r="J205" s="21" t="s">
        <v>121</v>
      </c>
      <c r="K205" s="24"/>
      <c r="L205" s="25"/>
      <c r="M205" s="25"/>
    </row>
    <row r="206" spans="1:13" ht="15">
      <c r="A206" s="68"/>
      <c r="B206" s="68"/>
      <c r="C206" s="68"/>
      <c r="D206" s="68"/>
      <c r="E206" s="54" t="s">
        <v>503</v>
      </c>
      <c r="F206" s="18">
        <v>3</v>
      </c>
      <c r="G206" s="18">
        <v>9</v>
      </c>
      <c r="H206" s="18">
        <v>27</v>
      </c>
      <c r="I206" s="18"/>
      <c r="J206" s="21" t="s">
        <v>121</v>
      </c>
      <c r="K206" s="24"/>
      <c r="L206" s="25"/>
      <c r="M206" s="25"/>
    </row>
    <row r="207" spans="1:13" ht="15">
      <c r="A207" s="68"/>
      <c r="B207" s="68"/>
      <c r="C207" s="68"/>
      <c r="D207" s="68"/>
      <c r="E207" s="54" t="s">
        <v>504</v>
      </c>
      <c r="F207" s="18">
        <v>6</v>
      </c>
      <c r="G207" s="18">
        <v>20</v>
      </c>
      <c r="H207" s="18">
        <v>120</v>
      </c>
      <c r="I207" s="18"/>
      <c r="J207" s="21" t="s">
        <v>121</v>
      </c>
      <c r="K207" s="24"/>
      <c r="L207" s="25"/>
      <c r="M207" s="25"/>
    </row>
    <row r="208" spans="1:13" ht="15">
      <c r="A208" s="68">
        <v>7</v>
      </c>
      <c r="B208" s="68" t="s">
        <v>2121</v>
      </c>
      <c r="C208" s="68">
        <v>6</v>
      </c>
      <c r="D208" s="68" t="s">
        <v>179</v>
      </c>
      <c r="E208" s="54" t="s">
        <v>118</v>
      </c>
      <c r="F208" s="18">
        <f>3252-426</f>
        <v>2826</v>
      </c>
      <c r="G208" s="18"/>
      <c r="H208" s="18">
        <f>SUM(H209:H233)</f>
        <v>17891.053799999994</v>
      </c>
      <c r="I208" s="18">
        <f>ROUND(H208,0)</f>
        <v>17891</v>
      </c>
      <c r="J208" s="21"/>
      <c r="K208" s="24">
        <v>0</v>
      </c>
      <c r="L208" s="25">
        <v>0</v>
      </c>
      <c r="M208" s="25">
        <v>17891</v>
      </c>
    </row>
    <row r="209" spans="1:13" ht="15">
      <c r="A209" s="68"/>
      <c r="B209" s="68"/>
      <c r="C209" s="68"/>
      <c r="D209" s="68"/>
      <c r="E209" s="54" t="s">
        <v>505</v>
      </c>
      <c r="F209" s="18">
        <v>1</v>
      </c>
      <c r="G209" s="18">
        <v>5.3604000000000003</v>
      </c>
      <c r="H209" s="18">
        <v>5.3604000000000003</v>
      </c>
      <c r="I209" s="18"/>
      <c r="J209" s="21" t="s">
        <v>121</v>
      </c>
      <c r="K209" s="24"/>
      <c r="L209" s="25"/>
      <c r="M209" s="25"/>
    </row>
    <row r="210" spans="1:13" ht="15">
      <c r="A210" s="68"/>
      <c r="B210" s="68"/>
      <c r="C210" s="68"/>
      <c r="D210" s="68"/>
      <c r="E210" s="54" t="s">
        <v>506</v>
      </c>
      <c r="F210" s="18">
        <v>2</v>
      </c>
      <c r="G210" s="18">
        <v>6.4596</v>
      </c>
      <c r="H210" s="18">
        <v>12.9192</v>
      </c>
      <c r="I210" s="18"/>
      <c r="J210" s="21" t="s">
        <v>121</v>
      </c>
      <c r="K210" s="24"/>
      <c r="L210" s="25"/>
      <c r="M210" s="25"/>
    </row>
    <row r="211" spans="1:13" ht="15">
      <c r="A211" s="68"/>
      <c r="B211" s="68"/>
      <c r="C211" s="68"/>
      <c r="D211" s="68"/>
      <c r="E211" s="54" t="s">
        <v>507</v>
      </c>
      <c r="F211" s="18">
        <v>60</v>
      </c>
      <c r="G211" s="18">
        <v>6.1319999999999997</v>
      </c>
      <c r="H211" s="18">
        <v>367.92</v>
      </c>
      <c r="I211" s="18"/>
      <c r="J211" s="21" t="s">
        <v>121</v>
      </c>
      <c r="K211" s="24"/>
      <c r="L211" s="25"/>
      <c r="M211" s="25"/>
    </row>
    <row r="212" spans="1:13" ht="15">
      <c r="A212" s="68"/>
      <c r="B212" s="68"/>
      <c r="C212" s="68"/>
      <c r="D212" s="68"/>
      <c r="E212" s="54" t="s">
        <v>508</v>
      </c>
      <c r="F212" s="18">
        <v>385</v>
      </c>
      <c r="G212" s="18">
        <v>6.4596</v>
      </c>
      <c r="H212" s="18">
        <v>2486.9459999999999</v>
      </c>
      <c r="I212" s="18"/>
      <c r="J212" s="21" t="s">
        <v>121</v>
      </c>
      <c r="K212" s="24"/>
      <c r="L212" s="25"/>
      <c r="M212" s="25"/>
    </row>
    <row r="213" spans="1:13" ht="15">
      <c r="A213" s="68"/>
      <c r="B213" s="68"/>
      <c r="C213" s="68"/>
      <c r="D213" s="68"/>
      <c r="E213" s="54" t="s">
        <v>509</v>
      </c>
      <c r="F213" s="18">
        <v>1636</v>
      </c>
      <c r="G213" s="18">
        <v>6.1319999999999997</v>
      </c>
      <c r="H213" s="18">
        <v>10031.951999999999</v>
      </c>
      <c r="I213" s="18"/>
      <c r="J213" s="21" t="s">
        <v>121</v>
      </c>
      <c r="K213" s="24"/>
      <c r="L213" s="25"/>
      <c r="M213" s="25"/>
    </row>
    <row r="214" spans="1:13" ht="15">
      <c r="A214" s="68"/>
      <c r="B214" s="68"/>
      <c r="C214" s="68"/>
      <c r="D214" s="68"/>
      <c r="E214" s="54" t="s">
        <v>510</v>
      </c>
      <c r="F214" s="18">
        <v>363</v>
      </c>
      <c r="G214" s="18">
        <v>6.1319999999999997</v>
      </c>
      <c r="H214" s="18">
        <v>2225.9160000000002</v>
      </c>
      <c r="I214" s="18"/>
      <c r="J214" s="21" t="s">
        <v>121</v>
      </c>
      <c r="K214" s="24"/>
      <c r="L214" s="25"/>
      <c r="M214" s="25"/>
    </row>
    <row r="215" spans="1:13" ht="15">
      <c r="A215" s="68"/>
      <c r="B215" s="68"/>
      <c r="C215" s="68"/>
      <c r="D215" s="68"/>
      <c r="E215" s="54" t="s">
        <v>511</v>
      </c>
      <c r="F215" s="18">
        <v>123</v>
      </c>
      <c r="G215" s="18">
        <v>6.8304</v>
      </c>
      <c r="H215" s="18">
        <v>840.13919999999996</v>
      </c>
      <c r="I215" s="18"/>
      <c r="J215" s="21" t="s">
        <v>121</v>
      </c>
      <c r="K215" s="24"/>
      <c r="L215" s="25"/>
      <c r="M215" s="25"/>
    </row>
    <row r="216" spans="1:13" ht="15">
      <c r="A216" s="68"/>
      <c r="B216" s="68"/>
      <c r="C216" s="68"/>
      <c r="D216" s="68"/>
      <c r="E216" s="54" t="s">
        <v>512</v>
      </c>
      <c r="F216" s="18">
        <v>146</v>
      </c>
      <c r="G216" s="18">
        <v>6.8268000000000004</v>
      </c>
      <c r="H216" s="18">
        <v>996.71280000000002</v>
      </c>
      <c r="I216" s="18"/>
      <c r="J216" s="21" t="s">
        <v>121</v>
      </c>
      <c r="K216" s="24"/>
      <c r="L216" s="25"/>
      <c r="M216" s="25"/>
    </row>
    <row r="217" spans="1:13" ht="15">
      <c r="A217" s="68"/>
      <c r="B217" s="68"/>
      <c r="C217" s="68"/>
      <c r="D217" s="68"/>
      <c r="E217" s="54" t="s">
        <v>513</v>
      </c>
      <c r="F217" s="18">
        <v>36</v>
      </c>
      <c r="G217" s="18">
        <v>6.4596</v>
      </c>
      <c r="H217" s="18">
        <v>232.54560000000001</v>
      </c>
      <c r="I217" s="18"/>
      <c r="J217" s="21" t="s">
        <v>121</v>
      </c>
      <c r="K217" s="24"/>
      <c r="L217" s="25"/>
      <c r="M217" s="25"/>
    </row>
    <row r="218" spans="1:13" ht="15">
      <c r="A218" s="68"/>
      <c r="B218" s="68"/>
      <c r="C218" s="68"/>
      <c r="D218" s="68"/>
      <c r="E218" s="54" t="s">
        <v>514</v>
      </c>
      <c r="F218" s="18">
        <v>67</v>
      </c>
      <c r="G218" s="18">
        <v>9.1950000000000003</v>
      </c>
      <c r="H218" s="18">
        <v>616.06500000000005</v>
      </c>
      <c r="I218" s="18"/>
      <c r="J218" s="21" t="s">
        <v>121</v>
      </c>
      <c r="K218" s="24"/>
      <c r="L218" s="25"/>
      <c r="M218" s="25"/>
    </row>
    <row r="219" spans="1:13" ht="15">
      <c r="A219" s="68"/>
      <c r="B219" s="68"/>
      <c r="C219" s="68"/>
      <c r="D219" s="68"/>
      <c r="E219" s="54" t="s">
        <v>515</v>
      </c>
      <c r="F219" s="18">
        <v>0</v>
      </c>
      <c r="G219" s="18">
        <v>0</v>
      </c>
      <c r="H219" s="18">
        <v>0</v>
      </c>
      <c r="I219" s="18"/>
      <c r="J219" s="21" t="s">
        <v>171</v>
      </c>
      <c r="K219" s="24"/>
      <c r="L219" s="25"/>
      <c r="M219" s="25"/>
    </row>
    <row r="220" spans="1:13" ht="15">
      <c r="A220" s="68"/>
      <c r="B220" s="68"/>
      <c r="C220" s="68"/>
      <c r="D220" s="68"/>
      <c r="E220" s="54" t="s">
        <v>516</v>
      </c>
      <c r="F220" s="18">
        <v>6</v>
      </c>
      <c r="G220" s="18">
        <v>9.1950000000000003</v>
      </c>
      <c r="H220" s="18">
        <v>55.17</v>
      </c>
      <c r="I220" s="18"/>
      <c r="J220" s="21" t="s">
        <v>121</v>
      </c>
      <c r="K220" s="24"/>
      <c r="L220" s="25"/>
      <c r="M220" s="25"/>
    </row>
    <row r="221" spans="1:13" ht="15">
      <c r="A221" s="68"/>
      <c r="B221" s="68"/>
      <c r="C221" s="68"/>
      <c r="D221" s="68"/>
      <c r="E221" s="54" t="s">
        <v>517</v>
      </c>
      <c r="F221" s="18">
        <v>0</v>
      </c>
      <c r="G221" s="18">
        <v>0</v>
      </c>
      <c r="H221" s="18">
        <v>0</v>
      </c>
      <c r="I221" s="18"/>
      <c r="J221" s="21" t="s">
        <v>171</v>
      </c>
      <c r="K221" s="24"/>
      <c r="L221" s="25"/>
      <c r="M221" s="25"/>
    </row>
    <row r="222" spans="1:13" ht="15">
      <c r="A222" s="68"/>
      <c r="B222" s="68"/>
      <c r="C222" s="68"/>
      <c r="D222" s="68"/>
      <c r="E222" s="54" t="s">
        <v>518</v>
      </c>
      <c r="F222" s="18">
        <v>0</v>
      </c>
      <c r="G222" s="18">
        <v>0</v>
      </c>
      <c r="H222" s="18">
        <v>0</v>
      </c>
      <c r="I222" s="18"/>
      <c r="J222" s="21" t="s">
        <v>171</v>
      </c>
      <c r="K222" s="24"/>
      <c r="L222" s="25"/>
      <c r="M222" s="25"/>
    </row>
    <row r="223" spans="1:13" ht="15">
      <c r="A223" s="68"/>
      <c r="B223" s="68"/>
      <c r="C223" s="68"/>
      <c r="D223" s="68"/>
      <c r="E223" s="54" t="s">
        <v>519</v>
      </c>
      <c r="F223" s="18">
        <v>0</v>
      </c>
      <c r="G223" s="18">
        <v>0</v>
      </c>
      <c r="H223" s="18">
        <v>0</v>
      </c>
      <c r="I223" s="18"/>
      <c r="J223" s="21" t="s">
        <v>171</v>
      </c>
      <c r="K223" s="24"/>
      <c r="L223" s="25"/>
      <c r="M223" s="25"/>
    </row>
    <row r="224" spans="1:13" ht="15">
      <c r="A224" s="68"/>
      <c r="B224" s="68"/>
      <c r="C224" s="68"/>
      <c r="D224" s="68"/>
      <c r="E224" s="54" t="s">
        <v>520</v>
      </c>
      <c r="F224" s="18">
        <v>0</v>
      </c>
      <c r="G224" s="18">
        <v>0</v>
      </c>
      <c r="H224" s="18">
        <v>0</v>
      </c>
      <c r="I224" s="18"/>
      <c r="J224" s="21" t="s">
        <v>171</v>
      </c>
      <c r="K224" s="24"/>
      <c r="L224" s="25"/>
      <c r="M224" s="25"/>
    </row>
    <row r="225" spans="1:13" ht="15">
      <c r="A225" s="68"/>
      <c r="B225" s="68"/>
      <c r="C225" s="68"/>
      <c r="D225" s="68"/>
      <c r="E225" s="54" t="s">
        <v>521</v>
      </c>
      <c r="F225" s="18">
        <v>0</v>
      </c>
      <c r="G225" s="18">
        <v>0</v>
      </c>
      <c r="H225" s="18">
        <v>0</v>
      </c>
      <c r="I225" s="18"/>
      <c r="J225" s="21" t="s">
        <v>171</v>
      </c>
      <c r="K225" s="24"/>
      <c r="L225" s="25"/>
      <c r="M225" s="25"/>
    </row>
    <row r="226" spans="1:13" ht="15">
      <c r="A226" s="68"/>
      <c r="B226" s="68"/>
      <c r="C226" s="68"/>
      <c r="D226" s="68"/>
      <c r="E226" s="54" t="s">
        <v>522</v>
      </c>
      <c r="F226" s="18">
        <v>0</v>
      </c>
      <c r="G226" s="18">
        <v>0</v>
      </c>
      <c r="H226" s="18">
        <v>0</v>
      </c>
      <c r="I226" s="18"/>
      <c r="J226" s="21" t="s">
        <v>171</v>
      </c>
      <c r="K226" s="24"/>
      <c r="L226" s="25"/>
      <c r="M226" s="25"/>
    </row>
    <row r="227" spans="1:13" ht="15">
      <c r="A227" s="68"/>
      <c r="B227" s="68"/>
      <c r="C227" s="68"/>
      <c r="D227" s="68"/>
      <c r="E227" s="54" t="s">
        <v>523</v>
      </c>
      <c r="F227" s="18">
        <v>0</v>
      </c>
      <c r="G227" s="18">
        <v>0</v>
      </c>
      <c r="H227" s="18">
        <v>0</v>
      </c>
      <c r="I227" s="18"/>
      <c r="J227" s="21" t="s">
        <v>171</v>
      </c>
      <c r="K227" s="24"/>
      <c r="L227" s="25"/>
      <c r="M227" s="25"/>
    </row>
    <row r="228" spans="1:13" ht="15">
      <c r="A228" s="68"/>
      <c r="B228" s="68"/>
      <c r="C228" s="68"/>
      <c r="D228" s="68"/>
      <c r="E228" s="54" t="s">
        <v>524</v>
      </c>
      <c r="F228" s="18">
        <v>0</v>
      </c>
      <c r="G228" s="18">
        <v>0</v>
      </c>
      <c r="H228" s="18">
        <v>0</v>
      </c>
      <c r="I228" s="18"/>
      <c r="J228" s="21" t="s">
        <v>171</v>
      </c>
      <c r="K228" s="24"/>
      <c r="L228" s="25"/>
      <c r="M228" s="25"/>
    </row>
    <row r="229" spans="1:13" ht="15">
      <c r="A229" s="68"/>
      <c r="B229" s="68"/>
      <c r="C229" s="68"/>
      <c r="D229" s="68"/>
      <c r="E229" s="54" t="s">
        <v>525</v>
      </c>
      <c r="F229" s="18">
        <v>0</v>
      </c>
      <c r="G229" s="18">
        <v>0</v>
      </c>
      <c r="H229" s="18">
        <v>0</v>
      </c>
      <c r="I229" s="18"/>
      <c r="J229" s="21" t="s">
        <v>171</v>
      </c>
      <c r="K229" s="24"/>
      <c r="L229" s="25"/>
      <c r="M229" s="25"/>
    </row>
    <row r="230" spans="1:13" ht="15">
      <c r="A230" s="68"/>
      <c r="B230" s="68"/>
      <c r="C230" s="68"/>
      <c r="D230" s="68"/>
      <c r="E230" s="54" t="s">
        <v>526</v>
      </c>
      <c r="F230" s="18">
        <v>0</v>
      </c>
      <c r="G230" s="18">
        <v>0</v>
      </c>
      <c r="H230" s="18">
        <v>0</v>
      </c>
      <c r="I230" s="18"/>
      <c r="J230" s="21" t="s">
        <v>171</v>
      </c>
      <c r="K230" s="24"/>
      <c r="L230" s="25"/>
      <c r="M230" s="25"/>
    </row>
    <row r="231" spans="1:13" ht="15">
      <c r="A231" s="68"/>
      <c r="B231" s="68"/>
      <c r="C231" s="68"/>
      <c r="D231" s="68"/>
      <c r="E231" s="54" t="s">
        <v>527</v>
      </c>
      <c r="F231" s="18">
        <v>0</v>
      </c>
      <c r="G231" s="18">
        <v>0</v>
      </c>
      <c r="H231" s="18">
        <v>0</v>
      </c>
      <c r="I231" s="18"/>
      <c r="J231" s="21" t="s">
        <v>171</v>
      </c>
      <c r="K231" s="24"/>
      <c r="L231" s="25"/>
      <c r="M231" s="25"/>
    </row>
    <row r="232" spans="1:13" ht="15">
      <c r="A232" s="68"/>
      <c r="B232" s="68"/>
      <c r="C232" s="68"/>
      <c r="D232" s="68"/>
      <c r="E232" s="54" t="s">
        <v>528</v>
      </c>
      <c r="F232" s="18">
        <v>1</v>
      </c>
      <c r="G232" s="18">
        <v>19.407599999999999</v>
      </c>
      <c r="H232" s="18">
        <v>19.407599999999999</v>
      </c>
      <c r="I232" s="18"/>
      <c r="J232" s="21" t="s">
        <v>121</v>
      </c>
      <c r="K232" s="24"/>
      <c r="L232" s="25"/>
      <c r="M232" s="25"/>
    </row>
    <row r="233" spans="1:13" ht="15">
      <c r="A233" s="68"/>
      <c r="B233" s="68"/>
      <c r="C233" s="68"/>
      <c r="D233" s="68"/>
      <c r="E233" s="54" t="s">
        <v>529</v>
      </c>
      <c r="F233" s="18">
        <v>0</v>
      </c>
      <c r="G233" s="18">
        <v>19.385999999999999</v>
      </c>
      <c r="H233" s="18">
        <v>0</v>
      </c>
      <c r="I233" s="18"/>
      <c r="J233" s="21" t="s">
        <v>171</v>
      </c>
      <c r="K233" s="24"/>
      <c r="L233" s="25"/>
      <c r="M233" s="25"/>
    </row>
    <row r="234" spans="1:13" ht="15">
      <c r="A234" s="68"/>
      <c r="B234" s="68"/>
      <c r="C234" s="68">
        <v>7</v>
      </c>
      <c r="D234" s="68" t="s">
        <v>199</v>
      </c>
      <c r="E234" s="54" t="s">
        <v>118</v>
      </c>
      <c r="F234" s="18">
        <v>444</v>
      </c>
      <c r="G234" s="18"/>
      <c r="H234" s="18">
        <v>4240.16</v>
      </c>
      <c r="I234" s="18">
        <f>ROUND(H234,0)</f>
        <v>4240</v>
      </c>
      <c r="J234" s="21"/>
      <c r="K234" s="24">
        <v>0</v>
      </c>
      <c r="L234" s="25">
        <v>0</v>
      </c>
      <c r="M234" s="25">
        <v>4240</v>
      </c>
    </row>
    <row r="235" spans="1:13" ht="15">
      <c r="A235" s="68"/>
      <c r="B235" s="68"/>
      <c r="C235" s="68"/>
      <c r="D235" s="68"/>
      <c r="E235" s="54" t="s">
        <v>530</v>
      </c>
      <c r="F235" s="18">
        <v>2</v>
      </c>
      <c r="G235" s="18">
        <v>9.5299999999999994</v>
      </c>
      <c r="H235" s="18">
        <v>19.059999999999999</v>
      </c>
      <c r="I235" s="18"/>
      <c r="J235" s="21" t="s">
        <v>121</v>
      </c>
      <c r="K235" s="24"/>
      <c r="L235" s="25"/>
      <c r="M235" s="25"/>
    </row>
    <row r="236" spans="1:13" ht="15">
      <c r="A236" s="68"/>
      <c r="B236" s="68"/>
      <c r="C236" s="68"/>
      <c r="D236" s="68"/>
      <c r="E236" s="54" t="s">
        <v>201</v>
      </c>
      <c r="F236" s="18">
        <v>272</v>
      </c>
      <c r="G236" s="18">
        <v>9.25</v>
      </c>
      <c r="H236" s="18">
        <v>2516</v>
      </c>
      <c r="I236" s="18"/>
      <c r="J236" s="21" t="s">
        <v>121</v>
      </c>
      <c r="K236" s="24"/>
      <c r="L236" s="25"/>
      <c r="M236" s="25"/>
    </row>
    <row r="237" spans="1:13" ht="15">
      <c r="A237" s="68"/>
      <c r="B237" s="68"/>
      <c r="C237" s="68"/>
      <c r="D237" s="68"/>
      <c r="E237" s="54" t="s">
        <v>531</v>
      </c>
      <c r="F237" s="18">
        <v>170</v>
      </c>
      <c r="G237" s="18">
        <v>10.029999999999999</v>
      </c>
      <c r="H237" s="18">
        <v>1705.1</v>
      </c>
      <c r="I237" s="18"/>
      <c r="J237" s="21" t="s">
        <v>121</v>
      </c>
      <c r="K237" s="24"/>
      <c r="L237" s="25"/>
      <c r="M237" s="25"/>
    </row>
    <row r="238" spans="1:13" ht="13.5" customHeight="1">
      <c r="A238" s="68"/>
      <c r="B238" s="68"/>
      <c r="C238" s="68">
        <v>8</v>
      </c>
      <c r="D238" s="68" t="s">
        <v>203</v>
      </c>
      <c r="E238" s="54" t="s">
        <v>118</v>
      </c>
      <c r="F238" s="18">
        <v>189</v>
      </c>
      <c r="G238" s="18"/>
      <c r="H238" s="18">
        <v>4718.5326999999997</v>
      </c>
      <c r="I238" s="18">
        <f>ROUND(H238,0)</f>
        <v>4719</v>
      </c>
      <c r="J238" s="21"/>
      <c r="K238" s="24">
        <v>0</v>
      </c>
      <c r="L238" s="25">
        <v>0</v>
      </c>
      <c r="M238" s="25">
        <v>4719</v>
      </c>
    </row>
    <row r="239" spans="1:13" ht="15">
      <c r="A239" s="68"/>
      <c r="B239" s="68"/>
      <c r="C239" s="68"/>
      <c r="D239" s="68"/>
      <c r="E239" s="54" t="s">
        <v>532</v>
      </c>
      <c r="F239" s="18">
        <v>2</v>
      </c>
      <c r="G239" s="18">
        <v>30</v>
      </c>
      <c r="H239" s="18">
        <v>60</v>
      </c>
      <c r="I239" s="18"/>
      <c r="J239" s="21" t="s">
        <v>121</v>
      </c>
      <c r="K239" s="24"/>
      <c r="L239" s="25"/>
      <c r="M239" s="25"/>
    </row>
    <row r="240" spans="1:13" ht="15">
      <c r="A240" s="68"/>
      <c r="B240" s="68"/>
      <c r="C240" s="68"/>
      <c r="D240" s="68"/>
      <c r="E240" s="54" t="s">
        <v>533</v>
      </c>
      <c r="F240" s="18">
        <v>2</v>
      </c>
      <c r="G240" s="18">
        <v>30</v>
      </c>
      <c r="H240" s="18">
        <v>60</v>
      </c>
      <c r="I240" s="18"/>
      <c r="J240" s="21" t="s">
        <v>121</v>
      </c>
      <c r="K240" s="24"/>
      <c r="L240" s="25"/>
      <c r="M240" s="25"/>
    </row>
    <row r="241" spans="1:13" ht="15">
      <c r="A241" s="68"/>
      <c r="B241" s="68"/>
      <c r="C241" s="68"/>
      <c r="D241" s="68"/>
      <c r="E241" s="54" t="s">
        <v>534</v>
      </c>
      <c r="F241" s="18">
        <v>4</v>
      </c>
      <c r="G241" s="18">
        <v>30</v>
      </c>
      <c r="H241" s="18">
        <v>120</v>
      </c>
      <c r="I241" s="18"/>
      <c r="J241" s="21" t="s">
        <v>121</v>
      </c>
      <c r="K241" s="24"/>
      <c r="L241" s="25"/>
      <c r="M241" s="25"/>
    </row>
    <row r="242" spans="1:13" ht="15">
      <c r="A242" s="68"/>
      <c r="B242" s="68"/>
      <c r="C242" s="68"/>
      <c r="D242" s="68"/>
      <c r="E242" s="54" t="s">
        <v>535</v>
      </c>
      <c r="F242" s="18">
        <v>48</v>
      </c>
      <c r="G242" s="18">
        <v>30</v>
      </c>
      <c r="H242" s="18">
        <v>1440</v>
      </c>
      <c r="I242" s="18"/>
      <c r="J242" s="21" t="s">
        <v>121</v>
      </c>
      <c r="K242" s="24"/>
      <c r="L242" s="25"/>
      <c r="M242" s="25"/>
    </row>
    <row r="243" spans="1:13" ht="15">
      <c r="A243" s="68"/>
      <c r="B243" s="68"/>
      <c r="C243" s="68"/>
      <c r="D243" s="68"/>
      <c r="E243" s="54" t="s">
        <v>536</v>
      </c>
      <c r="F243" s="18">
        <v>11</v>
      </c>
      <c r="G243" s="18">
        <v>29.851199999999999</v>
      </c>
      <c r="H243" s="18">
        <v>328.36320000000001</v>
      </c>
      <c r="I243" s="18"/>
      <c r="J243" s="21" t="s">
        <v>121</v>
      </c>
      <c r="K243" s="24"/>
      <c r="L243" s="25"/>
      <c r="M243" s="25"/>
    </row>
    <row r="244" spans="1:13" ht="15">
      <c r="A244" s="68"/>
      <c r="B244" s="68"/>
      <c r="C244" s="68"/>
      <c r="D244" s="68"/>
      <c r="E244" s="54" t="s">
        <v>537</v>
      </c>
      <c r="F244" s="18">
        <v>27</v>
      </c>
      <c r="G244" s="18">
        <v>15</v>
      </c>
      <c r="H244" s="18">
        <v>405</v>
      </c>
      <c r="I244" s="18"/>
      <c r="J244" s="21" t="s">
        <v>121</v>
      </c>
      <c r="K244" s="24"/>
      <c r="L244" s="25"/>
      <c r="M244" s="25"/>
    </row>
    <row r="245" spans="1:13" ht="15">
      <c r="A245" s="68"/>
      <c r="B245" s="68"/>
      <c r="C245" s="68"/>
      <c r="D245" s="68"/>
      <c r="E245" s="54" t="s">
        <v>538</v>
      </c>
      <c r="F245" s="18">
        <v>1</v>
      </c>
      <c r="G245" s="18">
        <v>15</v>
      </c>
      <c r="H245" s="18">
        <v>15</v>
      </c>
      <c r="I245" s="18"/>
      <c r="J245" s="21" t="s">
        <v>121</v>
      </c>
      <c r="K245" s="24"/>
      <c r="L245" s="25"/>
      <c r="M245" s="25"/>
    </row>
    <row r="246" spans="1:13" ht="15">
      <c r="A246" s="68"/>
      <c r="B246" s="68"/>
      <c r="C246" s="68"/>
      <c r="D246" s="68"/>
      <c r="E246" s="54" t="s">
        <v>539</v>
      </c>
      <c r="F246" s="18">
        <v>1</v>
      </c>
      <c r="G246" s="18">
        <v>15</v>
      </c>
      <c r="H246" s="18">
        <v>15</v>
      </c>
      <c r="I246" s="18"/>
      <c r="J246" s="21" t="s">
        <v>121</v>
      </c>
      <c r="K246" s="24"/>
      <c r="L246" s="25"/>
      <c r="M246" s="25"/>
    </row>
    <row r="247" spans="1:13" ht="15">
      <c r="A247" s="68"/>
      <c r="B247" s="68"/>
      <c r="C247" s="68"/>
      <c r="D247" s="68"/>
      <c r="E247" s="54" t="s">
        <v>540</v>
      </c>
      <c r="F247" s="18">
        <v>2</v>
      </c>
      <c r="G247" s="18">
        <v>30</v>
      </c>
      <c r="H247" s="18">
        <v>60</v>
      </c>
      <c r="I247" s="18"/>
      <c r="J247" s="21" t="s">
        <v>121</v>
      </c>
      <c r="K247" s="24"/>
      <c r="L247" s="25"/>
      <c r="M247" s="25"/>
    </row>
    <row r="248" spans="1:13" ht="15">
      <c r="A248" s="68"/>
      <c r="B248" s="68"/>
      <c r="C248" s="68"/>
      <c r="D248" s="68"/>
      <c r="E248" s="54" t="s">
        <v>541</v>
      </c>
      <c r="F248" s="18">
        <v>6</v>
      </c>
      <c r="G248" s="18">
        <v>30</v>
      </c>
      <c r="H248" s="18">
        <v>180</v>
      </c>
      <c r="I248" s="18"/>
      <c r="J248" s="21" t="s">
        <v>121</v>
      </c>
      <c r="K248" s="24"/>
      <c r="L248" s="25"/>
      <c r="M248" s="25"/>
    </row>
    <row r="249" spans="1:13" ht="15">
      <c r="A249" s="68"/>
      <c r="B249" s="68"/>
      <c r="C249" s="68"/>
      <c r="D249" s="68"/>
      <c r="E249" s="54" t="s">
        <v>542</v>
      </c>
      <c r="F249" s="18">
        <v>2</v>
      </c>
      <c r="G249" s="18">
        <v>15</v>
      </c>
      <c r="H249" s="18">
        <v>30</v>
      </c>
      <c r="I249" s="18"/>
      <c r="J249" s="21" t="s">
        <v>121</v>
      </c>
      <c r="K249" s="24"/>
      <c r="L249" s="25"/>
      <c r="M249" s="25"/>
    </row>
    <row r="250" spans="1:13" ht="15">
      <c r="A250" s="68"/>
      <c r="B250" s="68"/>
      <c r="C250" s="68"/>
      <c r="D250" s="68"/>
      <c r="E250" s="54" t="s">
        <v>543</v>
      </c>
      <c r="F250" s="18">
        <v>9</v>
      </c>
      <c r="G250" s="18">
        <v>15</v>
      </c>
      <c r="H250" s="18">
        <v>135</v>
      </c>
      <c r="I250" s="18"/>
      <c r="J250" s="21" t="s">
        <v>121</v>
      </c>
      <c r="K250" s="24"/>
      <c r="L250" s="25"/>
      <c r="M250" s="25"/>
    </row>
    <row r="251" spans="1:13" ht="15">
      <c r="A251" s="68"/>
      <c r="B251" s="68"/>
      <c r="C251" s="68"/>
      <c r="D251" s="68"/>
      <c r="E251" s="54" t="s">
        <v>544</v>
      </c>
      <c r="F251" s="18">
        <v>3</v>
      </c>
      <c r="G251" s="18">
        <v>19.906500000000001</v>
      </c>
      <c r="H251" s="18">
        <v>59.719499999999996</v>
      </c>
      <c r="I251" s="18"/>
      <c r="J251" s="21" t="s">
        <v>121</v>
      </c>
      <c r="K251" s="24"/>
      <c r="L251" s="25"/>
      <c r="M251" s="25"/>
    </row>
    <row r="252" spans="1:13" ht="13.5" customHeight="1">
      <c r="A252" s="68"/>
      <c r="B252" s="68"/>
      <c r="C252" s="68"/>
      <c r="D252" s="68"/>
      <c r="E252" s="54" t="s">
        <v>545</v>
      </c>
      <c r="F252" s="18">
        <v>12</v>
      </c>
      <c r="G252" s="18">
        <v>20</v>
      </c>
      <c r="H252" s="18">
        <v>240</v>
      </c>
      <c r="I252" s="18"/>
      <c r="J252" s="21" t="s">
        <v>121</v>
      </c>
      <c r="K252" s="24"/>
      <c r="L252" s="25"/>
      <c r="M252" s="25"/>
    </row>
    <row r="253" spans="1:13" ht="15">
      <c r="A253" s="68"/>
      <c r="B253" s="68"/>
      <c r="C253" s="68"/>
      <c r="D253" s="68"/>
      <c r="E253" s="54" t="s">
        <v>546</v>
      </c>
      <c r="F253" s="18">
        <v>5</v>
      </c>
      <c r="G253" s="18">
        <v>18.09</v>
      </c>
      <c r="H253" s="18">
        <v>90.45</v>
      </c>
      <c r="I253" s="18"/>
      <c r="J253" s="21" t="s">
        <v>121</v>
      </c>
      <c r="K253" s="24"/>
      <c r="L253" s="25"/>
      <c r="M253" s="25"/>
    </row>
    <row r="254" spans="1:13" ht="15">
      <c r="A254" s="68"/>
      <c r="B254" s="68"/>
      <c r="C254" s="68"/>
      <c r="D254" s="68"/>
      <c r="E254" s="54" t="s">
        <v>547</v>
      </c>
      <c r="F254" s="18">
        <v>14</v>
      </c>
      <c r="G254" s="18">
        <v>20</v>
      </c>
      <c r="H254" s="18">
        <v>280</v>
      </c>
      <c r="I254" s="18"/>
      <c r="J254" s="21" t="s">
        <v>121</v>
      </c>
      <c r="K254" s="24"/>
      <c r="L254" s="25"/>
      <c r="M254" s="25"/>
    </row>
    <row r="255" spans="1:13" ht="15">
      <c r="A255" s="68"/>
      <c r="B255" s="68"/>
      <c r="C255" s="68"/>
      <c r="D255" s="68"/>
      <c r="E255" s="54" t="s">
        <v>548</v>
      </c>
      <c r="F255" s="18">
        <v>40</v>
      </c>
      <c r="G255" s="18">
        <v>30</v>
      </c>
      <c r="H255" s="18">
        <v>1200</v>
      </c>
      <c r="I255" s="18"/>
      <c r="J255" s="21" t="s">
        <v>121</v>
      </c>
      <c r="K255" s="24"/>
      <c r="L255" s="25"/>
      <c r="M255" s="25"/>
    </row>
    <row r="256" spans="1:13" s="23" customFormat="1" ht="14.25">
      <c r="A256" s="68">
        <v>8</v>
      </c>
      <c r="B256" s="68" t="s">
        <v>46</v>
      </c>
      <c r="C256" s="70" t="s">
        <v>64</v>
      </c>
      <c r="D256" s="71"/>
      <c r="E256" s="71"/>
      <c r="F256" s="38">
        <v>1919</v>
      </c>
      <c r="G256" s="38"/>
      <c r="H256" s="38">
        <v>8835.24</v>
      </c>
      <c r="I256" s="38">
        <f>SUM(I257:I270)</f>
        <v>8835</v>
      </c>
      <c r="J256" s="40"/>
      <c r="K256" s="43">
        <v>59147</v>
      </c>
      <c r="L256" s="44">
        <v>8835</v>
      </c>
      <c r="M256" s="44">
        <v>0</v>
      </c>
    </row>
    <row r="257" spans="1:13" ht="15">
      <c r="A257" s="68"/>
      <c r="B257" s="68"/>
      <c r="C257" s="68">
        <v>1</v>
      </c>
      <c r="D257" s="68" t="s">
        <v>549</v>
      </c>
      <c r="E257" s="54" t="s">
        <v>118</v>
      </c>
      <c r="F257" s="18">
        <v>1919</v>
      </c>
      <c r="G257" s="18"/>
      <c r="H257" s="18">
        <v>8835.24</v>
      </c>
      <c r="I257" s="18">
        <f>ROUND(H257,0)</f>
        <v>8835</v>
      </c>
      <c r="J257" s="21"/>
      <c r="K257" s="24">
        <v>59147</v>
      </c>
      <c r="L257" s="25">
        <v>8835</v>
      </c>
      <c r="M257" s="25">
        <v>0</v>
      </c>
    </row>
    <row r="258" spans="1:13" ht="15">
      <c r="A258" s="68"/>
      <c r="B258" s="68"/>
      <c r="C258" s="68"/>
      <c r="D258" s="68"/>
      <c r="E258" s="54" t="s">
        <v>550</v>
      </c>
      <c r="F258" s="18">
        <v>570</v>
      </c>
      <c r="G258" s="18">
        <v>4.4000000000000004</v>
      </c>
      <c r="H258" s="18">
        <v>2508</v>
      </c>
      <c r="I258" s="18"/>
      <c r="J258" s="21" t="s">
        <v>121</v>
      </c>
      <c r="K258" s="24"/>
      <c r="L258" s="25"/>
      <c r="M258" s="25"/>
    </row>
    <row r="259" spans="1:13" ht="15">
      <c r="A259" s="68"/>
      <c r="B259" s="68"/>
      <c r="C259" s="68"/>
      <c r="D259" s="68"/>
      <c r="E259" s="54" t="s">
        <v>551</v>
      </c>
      <c r="F259" s="18">
        <v>1182</v>
      </c>
      <c r="G259" s="18">
        <v>4.84</v>
      </c>
      <c r="H259" s="18">
        <v>5720.88</v>
      </c>
      <c r="I259" s="18"/>
      <c r="J259" s="21" t="s">
        <v>121</v>
      </c>
      <c r="K259" s="24"/>
      <c r="L259" s="25"/>
      <c r="M259" s="25"/>
    </row>
    <row r="260" spans="1:13" ht="15">
      <c r="A260" s="68"/>
      <c r="B260" s="68"/>
      <c r="C260" s="68"/>
      <c r="D260" s="68"/>
      <c r="E260" s="54" t="s">
        <v>552</v>
      </c>
      <c r="F260" s="18">
        <v>3</v>
      </c>
      <c r="G260" s="18">
        <v>3.6</v>
      </c>
      <c r="H260" s="18">
        <v>10.8</v>
      </c>
      <c r="I260" s="18"/>
      <c r="J260" s="21" t="s">
        <v>121</v>
      </c>
      <c r="K260" s="24"/>
      <c r="L260" s="25"/>
      <c r="M260" s="25"/>
    </row>
    <row r="261" spans="1:13" ht="15">
      <c r="A261" s="68"/>
      <c r="B261" s="68"/>
      <c r="C261" s="68"/>
      <c r="D261" s="68"/>
      <c r="E261" s="54" t="s">
        <v>553</v>
      </c>
      <c r="F261" s="18">
        <v>14</v>
      </c>
      <c r="G261" s="18">
        <v>3.6</v>
      </c>
      <c r="H261" s="18">
        <v>50.4</v>
      </c>
      <c r="I261" s="18"/>
      <c r="J261" s="21" t="s">
        <v>121</v>
      </c>
      <c r="K261" s="24"/>
      <c r="L261" s="25"/>
      <c r="M261" s="25"/>
    </row>
    <row r="262" spans="1:13" ht="15">
      <c r="A262" s="68"/>
      <c r="B262" s="68"/>
      <c r="C262" s="68"/>
      <c r="D262" s="68"/>
      <c r="E262" s="54" t="s">
        <v>554</v>
      </c>
      <c r="F262" s="18">
        <v>23</v>
      </c>
      <c r="G262" s="18">
        <v>3.6</v>
      </c>
      <c r="H262" s="18">
        <v>82.8</v>
      </c>
      <c r="I262" s="18"/>
      <c r="J262" s="21" t="s">
        <v>121</v>
      </c>
      <c r="K262" s="24"/>
      <c r="L262" s="25"/>
      <c r="M262" s="25"/>
    </row>
    <row r="263" spans="1:13" ht="15">
      <c r="A263" s="68"/>
      <c r="B263" s="68"/>
      <c r="C263" s="68"/>
      <c r="D263" s="68"/>
      <c r="E263" s="54" t="s">
        <v>555</v>
      </c>
      <c r="F263" s="18">
        <v>17</v>
      </c>
      <c r="G263" s="18">
        <v>3.6</v>
      </c>
      <c r="H263" s="18">
        <v>61.2</v>
      </c>
      <c r="I263" s="18"/>
      <c r="J263" s="21" t="s">
        <v>121</v>
      </c>
      <c r="K263" s="24"/>
      <c r="L263" s="25"/>
      <c r="M263" s="25"/>
    </row>
    <row r="264" spans="1:13" ht="15">
      <c r="A264" s="68"/>
      <c r="B264" s="68"/>
      <c r="C264" s="68"/>
      <c r="D264" s="68"/>
      <c r="E264" s="54" t="s">
        <v>556</v>
      </c>
      <c r="F264" s="18">
        <v>18</v>
      </c>
      <c r="G264" s="18">
        <v>3.6</v>
      </c>
      <c r="H264" s="18">
        <v>64.8</v>
      </c>
      <c r="I264" s="18"/>
      <c r="J264" s="21" t="s">
        <v>121</v>
      </c>
      <c r="K264" s="24"/>
      <c r="L264" s="25"/>
      <c r="M264" s="25"/>
    </row>
    <row r="265" spans="1:13" ht="15">
      <c r="A265" s="68"/>
      <c r="B265" s="68"/>
      <c r="C265" s="68"/>
      <c r="D265" s="68"/>
      <c r="E265" s="54" t="s">
        <v>557</v>
      </c>
      <c r="F265" s="18">
        <v>69</v>
      </c>
      <c r="G265" s="18">
        <v>3.6</v>
      </c>
      <c r="H265" s="18">
        <v>248.4</v>
      </c>
      <c r="I265" s="18"/>
      <c r="J265" s="21" t="s">
        <v>121</v>
      </c>
      <c r="K265" s="24"/>
      <c r="L265" s="25"/>
      <c r="M265" s="25"/>
    </row>
    <row r="266" spans="1:13" ht="15">
      <c r="A266" s="68"/>
      <c r="B266" s="68"/>
      <c r="C266" s="68"/>
      <c r="D266" s="68"/>
      <c r="E266" s="54" t="s">
        <v>558</v>
      </c>
      <c r="F266" s="18">
        <v>7</v>
      </c>
      <c r="G266" s="18">
        <v>3.6</v>
      </c>
      <c r="H266" s="18">
        <v>25.2</v>
      </c>
      <c r="I266" s="18"/>
      <c r="J266" s="21" t="s">
        <v>121</v>
      </c>
      <c r="K266" s="24"/>
      <c r="L266" s="25"/>
      <c r="M266" s="25"/>
    </row>
    <row r="267" spans="1:13" ht="15">
      <c r="A267" s="68"/>
      <c r="B267" s="68"/>
      <c r="C267" s="68"/>
      <c r="D267" s="68"/>
      <c r="E267" s="54" t="s">
        <v>559</v>
      </c>
      <c r="F267" s="18">
        <v>8</v>
      </c>
      <c r="G267" s="18">
        <v>3.6</v>
      </c>
      <c r="H267" s="18">
        <v>28.8</v>
      </c>
      <c r="I267" s="18"/>
      <c r="J267" s="21" t="s">
        <v>121</v>
      </c>
      <c r="K267" s="24"/>
      <c r="L267" s="25"/>
      <c r="M267" s="25"/>
    </row>
    <row r="268" spans="1:13" ht="15">
      <c r="A268" s="68"/>
      <c r="B268" s="68"/>
      <c r="C268" s="68"/>
      <c r="D268" s="68"/>
      <c r="E268" s="54" t="s">
        <v>560</v>
      </c>
      <c r="F268" s="18">
        <v>1</v>
      </c>
      <c r="G268" s="18">
        <v>3.6</v>
      </c>
      <c r="H268" s="18">
        <v>3.6</v>
      </c>
      <c r="I268" s="18"/>
      <c r="J268" s="21" t="s">
        <v>121</v>
      </c>
      <c r="K268" s="24"/>
      <c r="L268" s="25"/>
      <c r="M268" s="25"/>
    </row>
    <row r="269" spans="1:13" ht="15">
      <c r="A269" s="68"/>
      <c r="B269" s="68"/>
      <c r="C269" s="68"/>
      <c r="D269" s="68"/>
      <c r="E269" s="54" t="s">
        <v>561</v>
      </c>
      <c r="F269" s="18">
        <v>4</v>
      </c>
      <c r="G269" s="18">
        <v>3.96</v>
      </c>
      <c r="H269" s="18">
        <v>15.84</v>
      </c>
      <c r="I269" s="18"/>
      <c r="J269" s="21" t="s">
        <v>121</v>
      </c>
      <c r="K269" s="24"/>
      <c r="L269" s="25"/>
      <c r="M269" s="25"/>
    </row>
    <row r="270" spans="1:13" ht="15">
      <c r="A270" s="68"/>
      <c r="B270" s="68"/>
      <c r="C270" s="68"/>
      <c r="D270" s="68"/>
      <c r="E270" s="54" t="s">
        <v>562</v>
      </c>
      <c r="F270" s="18">
        <v>3</v>
      </c>
      <c r="G270" s="18">
        <v>4.84</v>
      </c>
      <c r="H270" s="18">
        <v>14.52</v>
      </c>
      <c r="I270" s="18"/>
      <c r="J270" s="21" t="s">
        <v>121</v>
      </c>
      <c r="K270" s="24"/>
      <c r="L270" s="25"/>
      <c r="M270" s="25"/>
    </row>
    <row r="271" spans="1:13" s="23" customFormat="1" ht="14.25">
      <c r="A271" s="68">
        <v>9</v>
      </c>
      <c r="B271" s="68" t="s">
        <v>47</v>
      </c>
      <c r="C271" s="70" t="s">
        <v>64</v>
      </c>
      <c r="D271" s="71"/>
      <c r="E271" s="71"/>
      <c r="F271" s="38">
        <v>4534</v>
      </c>
      <c r="G271" s="38"/>
      <c r="H271" s="38">
        <v>17364.64</v>
      </c>
      <c r="I271" s="38">
        <f>SUM(I272:I286)</f>
        <v>17365</v>
      </c>
      <c r="J271" s="40"/>
      <c r="K271" s="43">
        <v>0</v>
      </c>
      <c r="L271" s="44">
        <v>0</v>
      </c>
      <c r="M271" s="44">
        <v>17365</v>
      </c>
    </row>
    <row r="272" spans="1:13" ht="15">
      <c r="A272" s="68"/>
      <c r="B272" s="68"/>
      <c r="C272" s="68">
        <v>1</v>
      </c>
      <c r="D272" s="68" t="s">
        <v>212</v>
      </c>
      <c r="E272" s="54" t="s">
        <v>118</v>
      </c>
      <c r="F272" s="18">
        <v>4534</v>
      </c>
      <c r="G272" s="18"/>
      <c r="H272" s="18">
        <v>17364.64</v>
      </c>
      <c r="I272" s="18">
        <f>ROUND(H272,0)</f>
        <v>17365</v>
      </c>
      <c r="J272" s="21"/>
      <c r="K272" s="24">
        <v>0</v>
      </c>
      <c r="L272" s="25">
        <v>0</v>
      </c>
      <c r="M272" s="25">
        <v>17365</v>
      </c>
    </row>
    <row r="273" spans="1:13" ht="15">
      <c r="A273" s="68"/>
      <c r="B273" s="68"/>
      <c r="C273" s="68"/>
      <c r="D273" s="68"/>
      <c r="E273" s="54" t="s">
        <v>213</v>
      </c>
      <c r="F273" s="18">
        <v>410</v>
      </c>
      <c r="G273" s="18">
        <v>4.4000000000000004</v>
      </c>
      <c r="H273" s="18">
        <v>1804</v>
      </c>
      <c r="I273" s="18"/>
      <c r="J273" s="21" t="s">
        <v>121</v>
      </c>
      <c r="K273" s="24"/>
      <c r="L273" s="25"/>
      <c r="M273" s="25"/>
    </row>
    <row r="274" spans="1:13" ht="15">
      <c r="A274" s="68"/>
      <c r="B274" s="68"/>
      <c r="C274" s="68"/>
      <c r="D274" s="68"/>
      <c r="E274" s="54" t="s">
        <v>563</v>
      </c>
      <c r="F274" s="18">
        <v>179</v>
      </c>
      <c r="G274" s="18">
        <v>2.4</v>
      </c>
      <c r="H274" s="18">
        <v>429.6</v>
      </c>
      <c r="I274" s="18"/>
      <c r="J274" s="21" t="s">
        <v>121</v>
      </c>
      <c r="K274" s="24"/>
      <c r="L274" s="25"/>
      <c r="M274" s="25"/>
    </row>
    <row r="275" spans="1:13" ht="27">
      <c r="A275" s="68"/>
      <c r="B275" s="68"/>
      <c r="C275" s="68"/>
      <c r="D275" s="68"/>
      <c r="E275" s="54" t="s">
        <v>564</v>
      </c>
      <c r="F275" s="18">
        <v>1776</v>
      </c>
      <c r="G275" s="18">
        <v>3.96</v>
      </c>
      <c r="H275" s="18">
        <v>7032.96</v>
      </c>
      <c r="I275" s="18"/>
      <c r="J275" s="21" t="s">
        <v>565</v>
      </c>
      <c r="K275" s="24"/>
      <c r="L275" s="25"/>
      <c r="M275" s="25"/>
    </row>
    <row r="276" spans="1:13" ht="15">
      <c r="A276" s="68"/>
      <c r="B276" s="68"/>
      <c r="C276" s="68"/>
      <c r="D276" s="68"/>
      <c r="E276" s="54" t="s">
        <v>566</v>
      </c>
      <c r="F276" s="18">
        <v>276</v>
      </c>
      <c r="G276" s="18">
        <v>3.96</v>
      </c>
      <c r="H276" s="18">
        <v>1092.96</v>
      </c>
      <c r="I276" s="18"/>
      <c r="J276" s="21" t="s">
        <v>121</v>
      </c>
      <c r="K276" s="24"/>
      <c r="L276" s="25"/>
      <c r="M276" s="25"/>
    </row>
    <row r="277" spans="1:13" ht="15">
      <c r="A277" s="68"/>
      <c r="B277" s="68"/>
      <c r="C277" s="68"/>
      <c r="D277" s="68"/>
      <c r="E277" s="54" t="s">
        <v>567</v>
      </c>
      <c r="F277" s="18">
        <v>93</v>
      </c>
      <c r="G277" s="18">
        <v>3.6</v>
      </c>
      <c r="H277" s="18">
        <v>334.8</v>
      </c>
      <c r="I277" s="18"/>
      <c r="J277" s="21" t="s">
        <v>121</v>
      </c>
      <c r="K277" s="24"/>
      <c r="L277" s="25"/>
      <c r="M277" s="25"/>
    </row>
    <row r="278" spans="1:13" ht="15">
      <c r="A278" s="68"/>
      <c r="B278" s="68"/>
      <c r="C278" s="68"/>
      <c r="D278" s="68"/>
      <c r="E278" s="54" t="s">
        <v>568</v>
      </c>
      <c r="F278" s="18">
        <v>1229</v>
      </c>
      <c r="G278" s="18">
        <v>3.6</v>
      </c>
      <c r="H278" s="18">
        <v>4424.3999999999996</v>
      </c>
      <c r="I278" s="18"/>
      <c r="J278" s="21" t="s">
        <v>121</v>
      </c>
      <c r="K278" s="24"/>
      <c r="L278" s="25"/>
      <c r="M278" s="25"/>
    </row>
    <row r="279" spans="1:13" ht="15">
      <c r="A279" s="68"/>
      <c r="B279" s="68"/>
      <c r="C279" s="68"/>
      <c r="D279" s="68"/>
      <c r="E279" s="54" t="s">
        <v>568</v>
      </c>
      <c r="F279" s="18">
        <v>506</v>
      </c>
      <c r="G279" s="18">
        <v>3.96</v>
      </c>
      <c r="H279" s="18">
        <v>2003.76</v>
      </c>
      <c r="I279" s="18"/>
      <c r="J279" s="21" t="s">
        <v>121</v>
      </c>
      <c r="K279" s="24"/>
      <c r="L279" s="25"/>
      <c r="M279" s="25"/>
    </row>
    <row r="280" spans="1:13" ht="15">
      <c r="A280" s="68"/>
      <c r="B280" s="68"/>
      <c r="C280" s="68"/>
      <c r="D280" s="68"/>
      <c r="E280" s="54" t="s">
        <v>569</v>
      </c>
      <c r="F280" s="18">
        <v>1</v>
      </c>
      <c r="G280" s="18">
        <v>3.96</v>
      </c>
      <c r="H280" s="18">
        <v>3.96</v>
      </c>
      <c r="I280" s="18"/>
      <c r="J280" s="21" t="s">
        <v>121</v>
      </c>
      <c r="K280" s="24"/>
      <c r="L280" s="25"/>
      <c r="M280" s="25"/>
    </row>
    <row r="281" spans="1:13" ht="15">
      <c r="A281" s="68"/>
      <c r="B281" s="68"/>
      <c r="C281" s="68"/>
      <c r="D281" s="68"/>
      <c r="E281" s="54" t="s">
        <v>570</v>
      </c>
      <c r="F281" s="18">
        <v>3</v>
      </c>
      <c r="G281" s="18">
        <v>3.6</v>
      </c>
      <c r="H281" s="18">
        <v>10.8</v>
      </c>
      <c r="I281" s="18"/>
      <c r="J281" s="21" t="s">
        <v>121</v>
      </c>
      <c r="K281" s="24"/>
      <c r="L281" s="25"/>
      <c r="M281" s="25"/>
    </row>
    <row r="282" spans="1:13" ht="15">
      <c r="A282" s="68"/>
      <c r="B282" s="68"/>
      <c r="C282" s="68"/>
      <c r="D282" s="68"/>
      <c r="E282" s="54" t="s">
        <v>571</v>
      </c>
      <c r="F282" s="18">
        <v>38</v>
      </c>
      <c r="G282" s="18">
        <v>3.6</v>
      </c>
      <c r="H282" s="18">
        <v>136.80000000000001</v>
      </c>
      <c r="I282" s="18"/>
      <c r="J282" s="21" t="s">
        <v>121</v>
      </c>
      <c r="K282" s="24"/>
      <c r="L282" s="25"/>
      <c r="M282" s="25"/>
    </row>
    <row r="283" spans="1:13" ht="15">
      <c r="A283" s="68"/>
      <c r="B283" s="68"/>
      <c r="C283" s="68"/>
      <c r="D283" s="68"/>
      <c r="E283" s="54" t="s">
        <v>572</v>
      </c>
      <c r="F283" s="18">
        <v>1</v>
      </c>
      <c r="G283" s="18">
        <v>3.6</v>
      </c>
      <c r="H283" s="18">
        <v>3.6</v>
      </c>
      <c r="I283" s="18"/>
      <c r="J283" s="21" t="s">
        <v>121</v>
      </c>
      <c r="K283" s="24"/>
      <c r="L283" s="25"/>
      <c r="M283" s="25"/>
    </row>
    <row r="284" spans="1:13" ht="15">
      <c r="A284" s="68"/>
      <c r="B284" s="68"/>
      <c r="C284" s="68"/>
      <c r="D284" s="68"/>
      <c r="E284" s="54" t="s">
        <v>573</v>
      </c>
      <c r="F284" s="18">
        <v>15</v>
      </c>
      <c r="G284" s="18">
        <v>3.6</v>
      </c>
      <c r="H284" s="18">
        <v>54</v>
      </c>
      <c r="I284" s="18"/>
      <c r="J284" s="21" t="s">
        <v>121</v>
      </c>
      <c r="K284" s="24"/>
      <c r="L284" s="25"/>
      <c r="M284" s="25"/>
    </row>
    <row r="285" spans="1:13" ht="15">
      <c r="A285" s="68"/>
      <c r="B285" s="68"/>
      <c r="C285" s="68"/>
      <c r="D285" s="68"/>
      <c r="E285" s="54" t="s">
        <v>574</v>
      </c>
      <c r="F285" s="18">
        <v>6</v>
      </c>
      <c r="G285" s="18">
        <v>4.84</v>
      </c>
      <c r="H285" s="18">
        <v>29.04</v>
      </c>
      <c r="I285" s="18"/>
      <c r="J285" s="21" t="s">
        <v>121</v>
      </c>
      <c r="K285" s="24"/>
      <c r="L285" s="25"/>
      <c r="M285" s="25"/>
    </row>
    <row r="286" spans="1:13" ht="15">
      <c r="A286" s="68"/>
      <c r="B286" s="68"/>
      <c r="C286" s="68"/>
      <c r="D286" s="68"/>
      <c r="E286" s="54" t="s">
        <v>575</v>
      </c>
      <c r="F286" s="18">
        <v>1</v>
      </c>
      <c r="G286" s="18">
        <v>3.96</v>
      </c>
      <c r="H286" s="18">
        <v>3.96</v>
      </c>
      <c r="I286" s="18"/>
      <c r="J286" s="21" t="s">
        <v>121</v>
      </c>
      <c r="K286" s="24"/>
      <c r="L286" s="25"/>
      <c r="M286" s="25"/>
    </row>
    <row r="287" spans="1:13" s="23" customFormat="1" ht="14.25">
      <c r="A287" s="68">
        <v>10</v>
      </c>
      <c r="B287" s="68" t="s">
        <v>48</v>
      </c>
      <c r="C287" s="70" t="s">
        <v>64</v>
      </c>
      <c r="D287" s="71"/>
      <c r="E287" s="71"/>
      <c r="F287" s="38">
        <v>11127</v>
      </c>
      <c r="G287" s="38"/>
      <c r="H287" s="38">
        <v>57250.7788</v>
      </c>
      <c r="I287" s="38">
        <f>SUM(I288,I312,I323)</f>
        <v>57252</v>
      </c>
      <c r="J287" s="40"/>
      <c r="K287" s="43">
        <f>SUM(K288,K312,K323)</f>
        <v>13706</v>
      </c>
      <c r="L287" s="43">
        <f>SUM(L288,L312,L323)</f>
        <v>13706</v>
      </c>
      <c r="M287" s="43">
        <f>SUM(M288,M312,M323)</f>
        <v>43546</v>
      </c>
    </row>
    <row r="288" spans="1:13" ht="13.5" customHeight="1">
      <c r="A288" s="68"/>
      <c r="B288" s="68"/>
      <c r="C288" s="68">
        <v>1</v>
      </c>
      <c r="D288" s="68" t="s">
        <v>576</v>
      </c>
      <c r="E288" s="54" t="s">
        <v>118</v>
      </c>
      <c r="F288" s="18">
        <v>570</v>
      </c>
      <c r="G288" s="18"/>
      <c r="H288" s="18">
        <v>12865.630800000001</v>
      </c>
      <c r="I288" s="18">
        <f>ROUND(H288,0)</f>
        <v>12866</v>
      </c>
      <c r="J288" s="21"/>
      <c r="K288" s="24">
        <v>8399</v>
      </c>
      <c r="L288" s="25">
        <v>8399</v>
      </c>
      <c r="M288" s="25">
        <f>I288-L288</f>
        <v>4467</v>
      </c>
    </row>
    <row r="289" spans="1:13" ht="15">
      <c r="A289" s="68"/>
      <c r="B289" s="68"/>
      <c r="C289" s="68"/>
      <c r="D289" s="68"/>
      <c r="E289" s="54" t="s">
        <v>577</v>
      </c>
      <c r="F289" s="18">
        <v>1</v>
      </c>
      <c r="G289" s="18">
        <v>15</v>
      </c>
      <c r="H289" s="18">
        <v>15</v>
      </c>
      <c r="I289" s="18"/>
      <c r="J289" s="21" t="s">
        <v>121</v>
      </c>
      <c r="K289" s="24"/>
      <c r="L289" s="25"/>
      <c r="M289" s="25"/>
    </row>
    <row r="290" spans="1:13" ht="15">
      <c r="A290" s="68"/>
      <c r="B290" s="68"/>
      <c r="C290" s="68"/>
      <c r="D290" s="68"/>
      <c r="E290" s="54" t="s">
        <v>578</v>
      </c>
      <c r="F290" s="18">
        <v>22</v>
      </c>
      <c r="G290" s="18">
        <v>15</v>
      </c>
      <c r="H290" s="18">
        <v>330</v>
      </c>
      <c r="I290" s="18"/>
      <c r="J290" s="21" t="s">
        <v>121</v>
      </c>
      <c r="K290" s="24"/>
      <c r="L290" s="25"/>
      <c r="M290" s="25"/>
    </row>
    <row r="291" spans="1:13" ht="15">
      <c r="A291" s="68"/>
      <c r="B291" s="68"/>
      <c r="C291" s="68"/>
      <c r="D291" s="68"/>
      <c r="E291" s="54" t="s">
        <v>579</v>
      </c>
      <c r="F291" s="18">
        <v>3</v>
      </c>
      <c r="G291" s="18">
        <v>15</v>
      </c>
      <c r="H291" s="18">
        <v>45</v>
      </c>
      <c r="I291" s="18"/>
      <c r="J291" s="21" t="s">
        <v>121</v>
      </c>
      <c r="K291" s="24"/>
      <c r="L291" s="25"/>
      <c r="M291" s="25"/>
    </row>
    <row r="292" spans="1:13" ht="15">
      <c r="A292" s="68"/>
      <c r="B292" s="68"/>
      <c r="C292" s="68"/>
      <c r="D292" s="68"/>
      <c r="E292" s="54" t="s">
        <v>580</v>
      </c>
      <c r="F292" s="18">
        <v>3</v>
      </c>
      <c r="G292" s="18">
        <v>15</v>
      </c>
      <c r="H292" s="18">
        <v>45</v>
      </c>
      <c r="I292" s="18"/>
      <c r="J292" s="21" t="s">
        <v>121</v>
      </c>
      <c r="K292" s="24"/>
      <c r="L292" s="25"/>
      <c r="M292" s="25"/>
    </row>
    <row r="293" spans="1:13" ht="15">
      <c r="A293" s="68"/>
      <c r="B293" s="68"/>
      <c r="C293" s="68"/>
      <c r="D293" s="68"/>
      <c r="E293" s="54" t="s">
        <v>581</v>
      </c>
      <c r="F293" s="18">
        <v>12</v>
      </c>
      <c r="G293" s="18">
        <v>30</v>
      </c>
      <c r="H293" s="18">
        <v>360</v>
      </c>
      <c r="I293" s="18"/>
      <c r="J293" s="21" t="s">
        <v>121</v>
      </c>
      <c r="K293" s="24"/>
      <c r="L293" s="25"/>
      <c r="M293" s="25"/>
    </row>
    <row r="294" spans="1:13" ht="15">
      <c r="A294" s="68"/>
      <c r="B294" s="68"/>
      <c r="C294" s="68"/>
      <c r="D294" s="68"/>
      <c r="E294" s="54" t="s">
        <v>582</v>
      </c>
      <c r="F294" s="18">
        <v>34</v>
      </c>
      <c r="G294" s="18">
        <v>30</v>
      </c>
      <c r="H294" s="18">
        <v>1020</v>
      </c>
      <c r="I294" s="18"/>
      <c r="J294" s="21" t="s">
        <v>121</v>
      </c>
      <c r="K294" s="24"/>
      <c r="L294" s="25"/>
      <c r="M294" s="25"/>
    </row>
    <row r="295" spans="1:13" ht="15">
      <c r="A295" s="68"/>
      <c r="B295" s="68"/>
      <c r="C295" s="68"/>
      <c r="D295" s="68"/>
      <c r="E295" s="54" t="s">
        <v>583</v>
      </c>
      <c r="F295" s="18">
        <v>10</v>
      </c>
      <c r="G295" s="18">
        <v>6.24</v>
      </c>
      <c r="H295" s="18">
        <v>62.4</v>
      </c>
      <c r="I295" s="18"/>
      <c r="J295" s="21" t="s">
        <v>121</v>
      </c>
      <c r="K295" s="24"/>
      <c r="L295" s="25"/>
      <c r="M295" s="25"/>
    </row>
    <row r="296" spans="1:13" ht="15">
      <c r="A296" s="68"/>
      <c r="B296" s="68"/>
      <c r="C296" s="68"/>
      <c r="D296" s="68"/>
      <c r="E296" s="54" t="s">
        <v>584</v>
      </c>
      <c r="F296" s="18">
        <v>2</v>
      </c>
      <c r="G296" s="18">
        <v>7.8</v>
      </c>
      <c r="H296" s="18">
        <v>15.6</v>
      </c>
      <c r="I296" s="18"/>
      <c r="J296" s="21" t="s">
        <v>121</v>
      </c>
      <c r="K296" s="24"/>
      <c r="L296" s="25"/>
      <c r="M296" s="25"/>
    </row>
    <row r="297" spans="1:13" ht="15">
      <c r="A297" s="68"/>
      <c r="B297" s="68"/>
      <c r="C297" s="68"/>
      <c r="D297" s="68"/>
      <c r="E297" s="54" t="s">
        <v>585</v>
      </c>
      <c r="F297" s="18">
        <v>4</v>
      </c>
      <c r="G297" s="18">
        <v>30</v>
      </c>
      <c r="H297" s="18">
        <v>120</v>
      </c>
      <c r="I297" s="18"/>
      <c r="J297" s="21" t="s">
        <v>121</v>
      </c>
      <c r="K297" s="24"/>
      <c r="L297" s="25"/>
      <c r="M297" s="25"/>
    </row>
    <row r="298" spans="1:13" ht="15">
      <c r="A298" s="68"/>
      <c r="B298" s="68"/>
      <c r="C298" s="68"/>
      <c r="D298" s="68"/>
      <c r="E298" s="54" t="s">
        <v>586</v>
      </c>
      <c r="F298" s="18">
        <v>1</v>
      </c>
      <c r="G298" s="18">
        <v>27.878399999999999</v>
      </c>
      <c r="H298" s="18">
        <v>27.878399999999999</v>
      </c>
      <c r="I298" s="18"/>
      <c r="J298" s="21" t="s">
        <v>121</v>
      </c>
      <c r="K298" s="24"/>
      <c r="L298" s="25"/>
      <c r="M298" s="25"/>
    </row>
    <row r="299" spans="1:13" ht="15">
      <c r="A299" s="68"/>
      <c r="B299" s="68"/>
      <c r="C299" s="68"/>
      <c r="D299" s="68"/>
      <c r="E299" s="54" t="s">
        <v>587</v>
      </c>
      <c r="F299" s="18">
        <v>2</v>
      </c>
      <c r="G299" s="18">
        <v>30</v>
      </c>
      <c r="H299" s="18">
        <v>60</v>
      </c>
      <c r="I299" s="18"/>
      <c r="J299" s="21" t="s">
        <v>121</v>
      </c>
      <c r="K299" s="24"/>
      <c r="L299" s="25"/>
      <c r="M299" s="25"/>
    </row>
    <row r="300" spans="1:13" ht="15">
      <c r="A300" s="68"/>
      <c r="B300" s="68"/>
      <c r="C300" s="68"/>
      <c r="D300" s="68"/>
      <c r="E300" s="54" t="s">
        <v>588</v>
      </c>
      <c r="F300" s="18">
        <v>16</v>
      </c>
      <c r="G300" s="18">
        <v>29.0304</v>
      </c>
      <c r="H300" s="18">
        <v>464.4864</v>
      </c>
      <c r="I300" s="18"/>
      <c r="J300" s="21" t="s">
        <v>121</v>
      </c>
      <c r="K300" s="24"/>
      <c r="L300" s="25"/>
      <c r="M300" s="25"/>
    </row>
    <row r="301" spans="1:13" ht="15">
      <c r="A301" s="68"/>
      <c r="B301" s="68"/>
      <c r="C301" s="68"/>
      <c r="D301" s="68"/>
      <c r="E301" s="54" t="s">
        <v>589</v>
      </c>
      <c r="F301" s="18">
        <v>16</v>
      </c>
      <c r="G301" s="18">
        <v>30</v>
      </c>
      <c r="H301" s="18">
        <v>480</v>
      </c>
      <c r="I301" s="18"/>
      <c r="J301" s="21" t="s">
        <v>121</v>
      </c>
      <c r="K301" s="24"/>
      <c r="L301" s="25"/>
      <c r="M301" s="25"/>
    </row>
    <row r="302" spans="1:13" ht="15">
      <c r="A302" s="68"/>
      <c r="B302" s="68"/>
      <c r="C302" s="68"/>
      <c r="D302" s="68"/>
      <c r="E302" s="54" t="s">
        <v>590</v>
      </c>
      <c r="F302" s="18">
        <v>2</v>
      </c>
      <c r="G302" s="18">
        <v>30</v>
      </c>
      <c r="H302" s="18">
        <v>60</v>
      </c>
      <c r="I302" s="18"/>
      <c r="J302" s="21" t="s">
        <v>121</v>
      </c>
      <c r="K302" s="24"/>
      <c r="L302" s="25"/>
      <c r="M302" s="25"/>
    </row>
    <row r="303" spans="1:13" ht="15">
      <c r="A303" s="68"/>
      <c r="B303" s="68"/>
      <c r="C303" s="68"/>
      <c r="D303" s="68"/>
      <c r="E303" s="54" t="s">
        <v>591</v>
      </c>
      <c r="F303" s="18">
        <v>20</v>
      </c>
      <c r="G303" s="18">
        <v>29.0304</v>
      </c>
      <c r="H303" s="18">
        <v>580.60799999999995</v>
      </c>
      <c r="I303" s="18"/>
      <c r="J303" s="21" t="s">
        <v>121</v>
      </c>
      <c r="K303" s="24"/>
      <c r="L303" s="25"/>
      <c r="M303" s="25"/>
    </row>
    <row r="304" spans="1:13" ht="15">
      <c r="A304" s="68"/>
      <c r="B304" s="68"/>
      <c r="C304" s="68"/>
      <c r="D304" s="68"/>
      <c r="E304" s="54" t="s">
        <v>592</v>
      </c>
      <c r="F304" s="18">
        <v>1</v>
      </c>
      <c r="G304" s="18">
        <v>15</v>
      </c>
      <c r="H304" s="18">
        <v>15</v>
      </c>
      <c r="I304" s="18"/>
      <c r="J304" s="21" t="s">
        <v>121</v>
      </c>
      <c r="K304" s="24"/>
      <c r="L304" s="25"/>
      <c r="M304" s="25"/>
    </row>
    <row r="305" spans="1:13" ht="15">
      <c r="A305" s="68"/>
      <c r="B305" s="68"/>
      <c r="C305" s="68"/>
      <c r="D305" s="68"/>
      <c r="E305" s="54" t="s">
        <v>593</v>
      </c>
      <c r="F305" s="18">
        <v>79</v>
      </c>
      <c r="G305" s="18">
        <v>7.8</v>
      </c>
      <c r="H305" s="18">
        <v>616.20000000000005</v>
      </c>
      <c r="I305" s="18"/>
      <c r="J305" s="21" t="s">
        <v>121</v>
      </c>
      <c r="K305" s="24"/>
      <c r="L305" s="25"/>
      <c r="M305" s="25"/>
    </row>
    <row r="306" spans="1:13" ht="15">
      <c r="A306" s="68"/>
      <c r="B306" s="68"/>
      <c r="C306" s="68"/>
      <c r="D306" s="68"/>
      <c r="E306" s="54" t="s">
        <v>594</v>
      </c>
      <c r="F306" s="18">
        <v>174</v>
      </c>
      <c r="G306" s="18">
        <v>30</v>
      </c>
      <c r="H306" s="18">
        <v>5220</v>
      </c>
      <c r="I306" s="18"/>
      <c r="J306" s="21" t="s">
        <v>121</v>
      </c>
      <c r="K306" s="24"/>
      <c r="L306" s="25"/>
      <c r="M306" s="25"/>
    </row>
    <row r="307" spans="1:13" ht="15">
      <c r="A307" s="68"/>
      <c r="B307" s="68"/>
      <c r="C307" s="68"/>
      <c r="D307" s="68"/>
      <c r="E307" s="54" t="s">
        <v>595</v>
      </c>
      <c r="F307" s="18">
        <v>13</v>
      </c>
      <c r="G307" s="18">
        <v>20</v>
      </c>
      <c r="H307" s="18">
        <v>260</v>
      </c>
      <c r="I307" s="18"/>
      <c r="J307" s="21" t="s">
        <v>121</v>
      </c>
      <c r="K307" s="24"/>
      <c r="L307" s="25"/>
      <c r="M307" s="25"/>
    </row>
    <row r="308" spans="1:13" ht="15">
      <c r="A308" s="68"/>
      <c r="B308" s="68"/>
      <c r="C308" s="68"/>
      <c r="D308" s="68"/>
      <c r="E308" s="54" t="s">
        <v>596</v>
      </c>
      <c r="F308" s="18">
        <v>98</v>
      </c>
      <c r="G308" s="18">
        <v>19.906500000000001</v>
      </c>
      <c r="H308" s="18">
        <v>1950.837</v>
      </c>
      <c r="I308" s="18"/>
      <c r="J308" s="21" t="s">
        <v>121</v>
      </c>
      <c r="K308" s="24"/>
      <c r="L308" s="25"/>
      <c r="M308" s="25"/>
    </row>
    <row r="309" spans="1:13" ht="13.5" customHeight="1">
      <c r="A309" s="68"/>
      <c r="B309" s="68"/>
      <c r="C309" s="68"/>
      <c r="D309" s="68"/>
      <c r="E309" s="54" t="s">
        <v>597</v>
      </c>
      <c r="F309" s="18">
        <v>1</v>
      </c>
      <c r="G309" s="18">
        <v>13.763500000000001</v>
      </c>
      <c r="H309" s="18">
        <v>13.763500000000001</v>
      </c>
      <c r="I309" s="18"/>
      <c r="J309" s="21" t="s">
        <v>121</v>
      </c>
      <c r="K309" s="24"/>
      <c r="L309" s="25"/>
      <c r="M309" s="25"/>
    </row>
    <row r="310" spans="1:13" ht="15">
      <c r="A310" s="68"/>
      <c r="B310" s="68"/>
      <c r="C310" s="68"/>
      <c r="D310" s="68"/>
      <c r="E310" s="54" t="s">
        <v>598</v>
      </c>
      <c r="F310" s="18">
        <v>55</v>
      </c>
      <c r="G310" s="18">
        <v>19.906500000000001</v>
      </c>
      <c r="H310" s="18">
        <v>1094.8575000000001</v>
      </c>
      <c r="I310" s="18"/>
      <c r="J310" s="21" t="s">
        <v>121</v>
      </c>
      <c r="K310" s="24"/>
      <c r="L310" s="25"/>
      <c r="M310" s="25"/>
    </row>
    <row r="311" spans="1:13" ht="15">
      <c r="A311" s="68"/>
      <c r="B311" s="68"/>
      <c r="C311" s="68"/>
      <c r="D311" s="68"/>
      <c r="E311" s="54" t="s">
        <v>599</v>
      </c>
      <c r="F311" s="18">
        <v>1</v>
      </c>
      <c r="G311" s="18">
        <v>9</v>
      </c>
      <c r="H311" s="18">
        <v>9</v>
      </c>
      <c r="I311" s="18"/>
      <c r="J311" s="21" t="s">
        <v>121</v>
      </c>
      <c r="K311" s="24"/>
      <c r="L311" s="25"/>
      <c r="M311" s="25"/>
    </row>
    <row r="312" spans="1:13" ht="15">
      <c r="A312" s="68"/>
      <c r="B312" s="68"/>
      <c r="C312" s="68">
        <v>2</v>
      </c>
      <c r="D312" s="68" t="s">
        <v>600</v>
      </c>
      <c r="E312" s="54" t="s">
        <v>118</v>
      </c>
      <c r="F312" s="18">
        <v>3357</v>
      </c>
      <c r="G312" s="18"/>
      <c r="H312" s="18">
        <v>13177.501700000001</v>
      </c>
      <c r="I312" s="18">
        <f>ROUND(H312,0)</f>
        <v>13178</v>
      </c>
      <c r="J312" s="21"/>
      <c r="K312" s="24">
        <v>0</v>
      </c>
      <c r="L312" s="25">
        <v>0</v>
      </c>
      <c r="M312" s="25">
        <v>13178</v>
      </c>
    </row>
    <row r="313" spans="1:13" ht="15">
      <c r="A313" s="68"/>
      <c r="B313" s="68"/>
      <c r="C313" s="68"/>
      <c r="D313" s="68"/>
      <c r="E313" s="54" t="s">
        <v>601</v>
      </c>
      <c r="F313" s="18">
        <v>209</v>
      </c>
      <c r="G313" s="18">
        <v>6.0320999999999998</v>
      </c>
      <c r="H313" s="18">
        <v>1260.7089000000001</v>
      </c>
      <c r="I313" s="18"/>
      <c r="J313" s="21" t="s">
        <v>121</v>
      </c>
      <c r="K313" s="24"/>
      <c r="L313" s="25"/>
      <c r="M313" s="25"/>
    </row>
    <row r="314" spans="1:13" ht="15">
      <c r="A314" s="68"/>
      <c r="B314" s="68"/>
      <c r="C314" s="68"/>
      <c r="D314" s="68"/>
      <c r="E314" s="54" t="s">
        <v>602</v>
      </c>
      <c r="F314" s="18">
        <v>60</v>
      </c>
      <c r="G314" s="18">
        <v>10.1944</v>
      </c>
      <c r="H314" s="18">
        <v>611.66399999999999</v>
      </c>
      <c r="I314" s="18"/>
      <c r="J314" s="21" t="s">
        <v>121</v>
      </c>
      <c r="K314" s="24"/>
      <c r="L314" s="25"/>
      <c r="M314" s="25"/>
    </row>
    <row r="315" spans="1:13" ht="15">
      <c r="A315" s="68"/>
      <c r="B315" s="68"/>
      <c r="C315" s="68"/>
      <c r="D315" s="68"/>
      <c r="E315" s="54" t="s">
        <v>603</v>
      </c>
      <c r="F315" s="18">
        <v>26</v>
      </c>
      <c r="G315" s="18">
        <v>10.1944</v>
      </c>
      <c r="H315" s="18">
        <v>265.05439999999999</v>
      </c>
      <c r="I315" s="18"/>
      <c r="J315" s="21" t="s">
        <v>121</v>
      </c>
      <c r="K315" s="24"/>
      <c r="L315" s="25"/>
      <c r="M315" s="25"/>
    </row>
    <row r="316" spans="1:13" ht="15">
      <c r="A316" s="68"/>
      <c r="B316" s="68"/>
      <c r="C316" s="68"/>
      <c r="D316" s="68"/>
      <c r="E316" s="54" t="s">
        <v>604</v>
      </c>
      <c r="F316" s="18">
        <v>1</v>
      </c>
      <c r="G316" s="18">
        <v>10.1944</v>
      </c>
      <c r="H316" s="18">
        <v>10.1944</v>
      </c>
      <c r="I316" s="18"/>
      <c r="J316" s="21" t="s">
        <v>121</v>
      </c>
      <c r="K316" s="24"/>
      <c r="L316" s="25"/>
      <c r="M316" s="25"/>
    </row>
    <row r="317" spans="1:13" ht="15">
      <c r="A317" s="68"/>
      <c r="B317" s="68"/>
      <c r="C317" s="68"/>
      <c r="D317" s="68"/>
      <c r="E317" s="54" t="s">
        <v>215</v>
      </c>
      <c r="F317" s="18">
        <v>8</v>
      </c>
      <c r="G317" s="18">
        <v>3.6</v>
      </c>
      <c r="H317" s="18">
        <v>28.8</v>
      </c>
      <c r="I317" s="18"/>
      <c r="J317" s="21" t="s">
        <v>121</v>
      </c>
      <c r="K317" s="24"/>
      <c r="L317" s="25"/>
      <c r="M317" s="25"/>
    </row>
    <row r="318" spans="1:13" ht="15">
      <c r="A318" s="68"/>
      <c r="B318" s="68"/>
      <c r="C318" s="68"/>
      <c r="D318" s="68"/>
      <c r="E318" s="54" t="s">
        <v>605</v>
      </c>
      <c r="F318" s="18">
        <v>2</v>
      </c>
      <c r="G318" s="18">
        <v>4.4000000000000004</v>
      </c>
      <c r="H318" s="18">
        <v>8.8000000000000007</v>
      </c>
      <c r="I318" s="18"/>
      <c r="J318" s="21" t="s">
        <v>121</v>
      </c>
      <c r="K318" s="24"/>
      <c r="L318" s="25"/>
      <c r="M318" s="25"/>
    </row>
    <row r="319" spans="1:13" ht="15">
      <c r="A319" s="68"/>
      <c r="B319" s="68"/>
      <c r="C319" s="68"/>
      <c r="D319" s="68"/>
      <c r="E319" s="54" t="s">
        <v>606</v>
      </c>
      <c r="F319" s="18">
        <v>1953</v>
      </c>
      <c r="G319" s="18">
        <v>3.6</v>
      </c>
      <c r="H319" s="18">
        <v>7030.8</v>
      </c>
      <c r="I319" s="18"/>
      <c r="J319" s="21" t="s">
        <v>121</v>
      </c>
      <c r="K319" s="24"/>
      <c r="L319" s="25"/>
      <c r="M319" s="25"/>
    </row>
    <row r="320" spans="1:13" ht="15">
      <c r="A320" s="68"/>
      <c r="B320" s="68"/>
      <c r="C320" s="68"/>
      <c r="D320" s="68"/>
      <c r="E320" s="54" t="s">
        <v>607</v>
      </c>
      <c r="F320" s="18">
        <v>1029</v>
      </c>
      <c r="G320" s="18">
        <v>3.6</v>
      </c>
      <c r="H320" s="18">
        <v>3704.4</v>
      </c>
      <c r="I320" s="18"/>
      <c r="J320" s="21" t="s">
        <v>121</v>
      </c>
      <c r="K320" s="24"/>
      <c r="L320" s="25"/>
      <c r="M320" s="25"/>
    </row>
    <row r="321" spans="1:13" ht="15">
      <c r="A321" s="68"/>
      <c r="B321" s="68"/>
      <c r="C321" s="68"/>
      <c r="D321" s="68"/>
      <c r="E321" s="54" t="s">
        <v>216</v>
      </c>
      <c r="F321" s="18">
        <v>62</v>
      </c>
      <c r="G321" s="18">
        <v>3.6</v>
      </c>
      <c r="H321" s="18">
        <v>223.2</v>
      </c>
      <c r="I321" s="18"/>
      <c r="J321" s="21" t="s">
        <v>121</v>
      </c>
      <c r="K321" s="24"/>
      <c r="L321" s="25"/>
      <c r="M321" s="25"/>
    </row>
    <row r="322" spans="1:13" ht="15">
      <c r="A322" s="68"/>
      <c r="B322" s="68"/>
      <c r="C322" s="68"/>
      <c r="D322" s="68"/>
      <c r="E322" s="54" t="s">
        <v>608</v>
      </c>
      <c r="F322" s="18">
        <v>7</v>
      </c>
      <c r="G322" s="18">
        <v>4.84</v>
      </c>
      <c r="H322" s="18">
        <v>33.880000000000003</v>
      </c>
      <c r="I322" s="18"/>
      <c r="J322" s="21" t="s">
        <v>121</v>
      </c>
      <c r="K322" s="24"/>
      <c r="L322" s="25"/>
      <c r="M322" s="25"/>
    </row>
    <row r="323" spans="1:13" ht="15">
      <c r="A323" s="68"/>
      <c r="B323" s="68"/>
      <c r="C323" s="68">
        <v>3</v>
      </c>
      <c r="D323" s="68" t="s">
        <v>219</v>
      </c>
      <c r="E323" s="54" t="s">
        <v>118</v>
      </c>
      <c r="F323" s="18">
        <v>7200</v>
      </c>
      <c r="G323" s="18"/>
      <c r="H323" s="18">
        <v>31207.6463</v>
      </c>
      <c r="I323" s="18">
        <f>ROUND(H323,0)</f>
        <v>31208</v>
      </c>
      <c r="J323" s="21"/>
      <c r="K323" s="24">
        <v>5307</v>
      </c>
      <c r="L323" s="25">
        <v>5307</v>
      </c>
      <c r="M323" s="25">
        <v>25901</v>
      </c>
    </row>
    <row r="324" spans="1:13" ht="15">
      <c r="A324" s="68"/>
      <c r="B324" s="68"/>
      <c r="C324" s="68"/>
      <c r="D324" s="68"/>
      <c r="E324" s="54" t="s">
        <v>609</v>
      </c>
      <c r="F324" s="18">
        <v>2074</v>
      </c>
      <c r="G324" s="18">
        <v>4.992</v>
      </c>
      <c r="H324" s="18">
        <v>10353.407999999999</v>
      </c>
      <c r="I324" s="18"/>
      <c r="J324" s="21" t="s">
        <v>121</v>
      </c>
      <c r="K324" s="24"/>
      <c r="L324" s="25"/>
      <c r="M324" s="25"/>
    </row>
    <row r="325" spans="1:13" ht="15">
      <c r="A325" s="68"/>
      <c r="B325" s="68"/>
      <c r="C325" s="68"/>
      <c r="D325" s="68"/>
      <c r="E325" s="54" t="s">
        <v>610</v>
      </c>
      <c r="F325" s="18">
        <v>653</v>
      </c>
      <c r="G325" s="18">
        <v>5.7210999999999999</v>
      </c>
      <c r="H325" s="18">
        <v>3735.8782999999999</v>
      </c>
      <c r="I325" s="18"/>
      <c r="J325" s="21" t="s">
        <v>121</v>
      </c>
      <c r="K325" s="24"/>
      <c r="L325" s="25"/>
      <c r="M325" s="25"/>
    </row>
    <row r="326" spans="1:13" ht="15">
      <c r="A326" s="68"/>
      <c r="B326" s="68"/>
      <c r="C326" s="68"/>
      <c r="D326" s="68"/>
      <c r="E326" s="54" t="s">
        <v>611</v>
      </c>
      <c r="F326" s="18">
        <v>60</v>
      </c>
      <c r="G326" s="18">
        <v>4.84</v>
      </c>
      <c r="H326" s="18">
        <v>290.39999999999998</v>
      </c>
      <c r="I326" s="18"/>
      <c r="J326" s="21" t="s">
        <v>121</v>
      </c>
      <c r="K326" s="24"/>
      <c r="L326" s="25"/>
      <c r="M326" s="25"/>
    </row>
    <row r="327" spans="1:13" ht="15">
      <c r="A327" s="68"/>
      <c r="B327" s="68"/>
      <c r="C327" s="68"/>
      <c r="D327" s="68"/>
      <c r="E327" s="54" t="s">
        <v>220</v>
      </c>
      <c r="F327" s="18">
        <v>853</v>
      </c>
      <c r="G327" s="18">
        <v>3.6</v>
      </c>
      <c r="H327" s="18">
        <v>3070.8</v>
      </c>
      <c r="I327" s="18"/>
      <c r="J327" s="21" t="s">
        <v>121</v>
      </c>
      <c r="K327" s="24"/>
      <c r="L327" s="25"/>
      <c r="M327" s="25"/>
    </row>
    <row r="328" spans="1:13" ht="15">
      <c r="A328" s="68"/>
      <c r="B328" s="68"/>
      <c r="C328" s="68"/>
      <c r="D328" s="68"/>
      <c r="E328" s="54" t="s">
        <v>612</v>
      </c>
      <c r="F328" s="18">
        <v>759</v>
      </c>
      <c r="G328" s="18">
        <v>4.84</v>
      </c>
      <c r="H328" s="18">
        <v>3673.56</v>
      </c>
      <c r="I328" s="18"/>
      <c r="J328" s="21" t="s">
        <v>121</v>
      </c>
      <c r="K328" s="24"/>
      <c r="L328" s="25"/>
      <c r="M328" s="25"/>
    </row>
    <row r="329" spans="1:13" ht="15">
      <c r="A329" s="68"/>
      <c r="B329" s="68"/>
      <c r="C329" s="68"/>
      <c r="D329" s="68"/>
      <c r="E329" s="54" t="s">
        <v>613</v>
      </c>
      <c r="F329" s="18">
        <v>2801</v>
      </c>
      <c r="G329" s="18">
        <v>3.6</v>
      </c>
      <c r="H329" s="18">
        <v>10083.6</v>
      </c>
      <c r="I329" s="18"/>
      <c r="J329" s="21" t="s">
        <v>121</v>
      </c>
      <c r="K329" s="24"/>
      <c r="L329" s="25"/>
      <c r="M329" s="25"/>
    </row>
    <row r="330" spans="1:13" s="23" customFormat="1" ht="14.25">
      <c r="A330" s="68">
        <v>11</v>
      </c>
      <c r="B330" s="68" t="s">
        <v>49</v>
      </c>
      <c r="C330" s="70" t="s">
        <v>64</v>
      </c>
      <c r="D330" s="71"/>
      <c r="E330" s="71"/>
      <c r="F330" s="38">
        <v>1669</v>
      </c>
      <c r="G330" s="38"/>
      <c r="H330" s="38">
        <v>8769.4560000000001</v>
      </c>
      <c r="I330" s="38">
        <f>SUM(I331:I336)</f>
        <v>8769</v>
      </c>
      <c r="J330" s="40"/>
      <c r="K330" s="43">
        <v>0</v>
      </c>
      <c r="L330" s="44">
        <v>0</v>
      </c>
      <c r="M330" s="44">
        <v>8769</v>
      </c>
    </row>
    <row r="331" spans="1:13" ht="15">
      <c r="A331" s="68"/>
      <c r="B331" s="68"/>
      <c r="C331" s="68">
        <v>1</v>
      </c>
      <c r="D331" s="68" t="s">
        <v>614</v>
      </c>
      <c r="E331" s="54" t="s">
        <v>118</v>
      </c>
      <c r="F331" s="18">
        <v>1669</v>
      </c>
      <c r="G331" s="18"/>
      <c r="H331" s="18">
        <v>8769.4560000000001</v>
      </c>
      <c r="I331" s="18">
        <f>ROUND(H331,0)</f>
        <v>8769</v>
      </c>
      <c r="J331" s="21"/>
      <c r="K331" s="24">
        <v>0</v>
      </c>
      <c r="L331" s="25">
        <v>0</v>
      </c>
      <c r="M331" s="25">
        <v>8769</v>
      </c>
    </row>
    <row r="332" spans="1:13" ht="15">
      <c r="A332" s="68"/>
      <c r="B332" s="68"/>
      <c r="C332" s="68"/>
      <c r="D332" s="68"/>
      <c r="E332" s="54" t="s">
        <v>615</v>
      </c>
      <c r="F332" s="18">
        <v>665</v>
      </c>
      <c r="G332" s="18">
        <v>5.2560000000000002</v>
      </c>
      <c r="H332" s="18">
        <v>3495.24</v>
      </c>
      <c r="I332" s="18"/>
      <c r="J332" s="21" t="s">
        <v>121</v>
      </c>
      <c r="K332" s="24"/>
      <c r="L332" s="25"/>
      <c r="M332" s="25"/>
    </row>
    <row r="333" spans="1:13" ht="15">
      <c r="A333" s="68"/>
      <c r="B333" s="68"/>
      <c r="C333" s="68"/>
      <c r="D333" s="68"/>
      <c r="E333" s="54" t="s">
        <v>616</v>
      </c>
      <c r="F333" s="18">
        <v>3</v>
      </c>
      <c r="G333" s="18">
        <v>5.3760000000000003</v>
      </c>
      <c r="H333" s="18">
        <v>16.128</v>
      </c>
      <c r="I333" s="18"/>
      <c r="J333" s="21" t="s">
        <v>121</v>
      </c>
      <c r="K333" s="24"/>
      <c r="L333" s="25"/>
      <c r="M333" s="25"/>
    </row>
    <row r="334" spans="1:13" ht="15">
      <c r="A334" s="68"/>
      <c r="B334" s="68"/>
      <c r="C334" s="68"/>
      <c r="D334" s="68"/>
      <c r="E334" s="54" t="s">
        <v>617</v>
      </c>
      <c r="F334" s="18">
        <v>2</v>
      </c>
      <c r="G334" s="18">
        <v>5.4119999999999999</v>
      </c>
      <c r="H334" s="18">
        <v>10.824</v>
      </c>
      <c r="I334" s="18"/>
      <c r="J334" s="21" t="s">
        <v>121</v>
      </c>
      <c r="K334" s="24"/>
      <c r="L334" s="25"/>
      <c r="M334" s="25"/>
    </row>
    <row r="335" spans="1:13" ht="15">
      <c r="A335" s="68"/>
      <c r="B335" s="68"/>
      <c r="C335" s="68"/>
      <c r="D335" s="68"/>
      <c r="E335" s="54" t="s">
        <v>618</v>
      </c>
      <c r="F335" s="18">
        <v>514</v>
      </c>
      <c r="G335" s="18">
        <v>5.1360000000000001</v>
      </c>
      <c r="H335" s="18">
        <v>2639.904</v>
      </c>
      <c r="I335" s="18"/>
      <c r="J335" s="21" t="s">
        <v>121</v>
      </c>
      <c r="K335" s="24"/>
      <c r="L335" s="25"/>
      <c r="M335" s="25"/>
    </row>
    <row r="336" spans="1:13" ht="27">
      <c r="A336" s="68"/>
      <c r="B336" s="68"/>
      <c r="C336" s="68"/>
      <c r="D336" s="68"/>
      <c r="E336" s="54" t="s">
        <v>619</v>
      </c>
      <c r="F336" s="18">
        <v>485</v>
      </c>
      <c r="G336" s="18">
        <v>5.3760000000000003</v>
      </c>
      <c r="H336" s="18">
        <v>2607.36</v>
      </c>
      <c r="I336" s="18"/>
      <c r="J336" s="21" t="s">
        <v>149</v>
      </c>
      <c r="K336" s="24"/>
      <c r="L336" s="25"/>
      <c r="M336" s="25"/>
    </row>
    <row r="337" spans="1:13" s="23" customFormat="1" ht="14.25">
      <c r="A337" s="68">
        <v>12</v>
      </c>
      <c r="B337" s="68" t="s">
        <v>50</v>
      </c>
      <c r="C337" s="70" t="s">
        <v>64</v>
      </c>
      <c r="D337" s="71"/>
      <c r="E337" s="71"/>
      <c r="F337" s="38">
        <v>840</v>
      </c>
      <c r="G337" s="38"/>
      <c r="H337" s="38">
        <v>11274.602999999999</v>
      </c>
      <c r="I337" s="38">
        <f>SUM(I338:I399)</f>
        <v>11274</v>
      </c>
      <c r="J337" s="40"/>
      <c r="K337" s="43">
        <f>SUM(K338,K363)</f>
        <v>561</v>
      </c>
      <c r="L337" s="44">
        <v>561</v>
      </c>
      <c r="M337" s="44">
        <v>10713</v>
      </c>
    </row>
    <row r="338" spans="1:13" ht="15">
      <c r="A338" s="68"/>
      <c r="B338" s="68"/>
      <c r="C338" s="68">
        <v>1</v>
      </c>
      <c r="D338" s="68" t="s">
        <v>223</v>
      </c>
      <c r="E338" s="54" t="s">
        <v>118</v>
      </c>
      <c r="F338" s="18">
        <v>429</v>
      </c>
      <c r="G338" s="18"/>
      <c r="H338" s="18">
        <v>5380.3130000000001</v>
      </c>
      <c r="I338" s="18">
        <f>ROUND(H338,0)</f>
        <v>5380</v>
      </c>
      <c r="J338" s="21"/>
      <c r="K338" s="24">
        <v>561</v>
      </c>
      <c r="L338" s="25">
        <v>561</v>
      </c>
      <c r="M338" s="25">
        <v>4819</v>
      </c>
    </row>
    <row r="339" spans="1:13" ht="15">
      <c r="A339" s="68"/>
      <c r="B339" s="68"/>
      <c r="C339" s="68"/>
      <c r="D339" s="68"/>
      <c r="E339" s="54" t="s">
        <v>620</v>
      </c>
      <c r="F339" s="18">
        <v>230</v>
      </c>
      <c r="G339" s="18">
        <v>6.78</v>
      </c>
      <c r="H339" s="18">
        <v>1559.4</v>
      </c>
      <c r="I339" s="18"/>
      <c r="J339" s="21" t="s">
        <v>121</v>
      </c>
      <c r="K339" s="24"/>
      <c r="L339" s="25"/>
      <c r="M339" s="25"/>
    </row>
    <row r="340" spans="1:13" ht="15">
      <c r="A340" s="68"/>
      <c r="B340" s="68"/>
      <c r="C340" s="68"/>
      <c r="D340" s="68"/>
      <c r="E340" s="54" t="s">
        <v>621</v>
      </c>
      <c r="F340" s="18">
        <v>1</v>
      </c>
      <c r="G340" s="18">
        <v>30</v>
      </c>
      <c r="H340" s="18">
        <v>30</v>
      </c>
      <c r="I340" s="18"/>
      <c r="J340" s="21" t="s">
        <v>121</v>
      </c>
      <c r="K340" s="24"/>
      <c r="L340" s="25"/>
      <c r="M340" s="25"/>
    </row>
    <row r="341" spans="1:13" ht="15">
      <c r="A341" s="68"/>
      <c r="B341" s="68"/>
      <c r="C341" s="68"/>
      <c r="D341" s="68"/>
      <c r="E341" s="54" t="s">
        <v>622</v>
      </c>
      <c r="F341" s="18">
        <v>4</v>
      </c>
      <c r="G341" s="18">
        <v>30</v>
      </c>
      <c r="H341" s="18">
        <v>120</v>
      </c>
      <c r="I341" s="18"/>
      <c r="J341" s="21" t="s">
        <v>121</v>
      </c>
      <c r="K341" s="24"/>
      <c r="L341" s="25"/>
      <c r="M341" s="25"/>
    </row>
    <row r="342" spans="1:13" ht="15">
      <c r="A342" s="68"/>
      <c r="B342" s="68"/>
      <c r="C342" s="68"/>
      <c r="D342" s="68"/>
      <c r="E342" s="54" t="s">
        <v>623</v>
      </c>
      <c r="F342" s="18">
        <v>1</v>
      </c>
      <c r="G342" s="18">
        <v>30</v>
      </c>
      <c r="H342" s="18">
        <v>30</v>
      </c>
      <c r="I342" s="18"/>
      <c r="J342" s="21" t="s">
        <v>121</v>
      </c>
      <c r="K342" s="24"/>
      <c r="L342" s="25"/>
      <c r="M342" s="25"/>
    </row>
    <row r="343" spans="1:13" ht="15">
      <c r="A343" s="68"/>
      <c r="B343" s="68"/>
      <c r="C343" s="68"/>
      <c r="D343" s="68"/>
      <c r="E343" s="54" t="s">
        <v>624</v>
      </c>
      <c r="F343" s="18">
        <v>1</v>
      </c>
      <c r="G343" s="18">
        <v>15</v>
      </c>
      <c r="H343" s="18">
        <v>15</v>
      </c>
      <c r="I343" s="18"/>
      <c r="J343" s="21" t="s">
        <v>121</v>
      </c>
      <c r="K343" s="24"/>
      <c r="L343" s="25"/>
      <c r="M343" s="25"/>
    </row>
    <row r="344" spans="1:13" ht="15">
      <c r="A344" s="68"/>
      <c r="B344" s="68"/>
      <c r="C344" s="68"/>
      <c r="D344" s="68"/>
      <c r="E344" s="54" t="s">
        <v>625</v>
      </c>
      <c r="F344" s="18">
        <v>1</v>
      </c>
      <c r="G344" s="18">
        <v>15</v>
      </c>
      <c r="H344" s="18">
        <v>15</v>
      </c>
      <c r="I344" s="18"/>
      <c r="J344" s="21" t="s">
        <v>121</v>
      </c>
      <c r="K344" s="24"/>
      <c r="L344" s="25"/>
      <c r="M344" s="25"/>
    </row>
    <row r="345" spans="1:13" ht="15">
      <c r="A345" s="68"/>
      <c r="B345" s="68"/>
      <c r="C345" s="68"/>
      <c r="D345" s="68"/>
      <c r="E345" s="54" t="s">
        <v>626</v>
      </c>
      <c r="F345" s="18">
        <v>1</v>
      </c>
      <c r="G345" s="18">
        <v>8.0640000000000001</v>
      </c>
      <c r="H345" s="18">
        <v>8.0640000000000001</v>
      </c>
      <c r="I345" s="18"/>
      <c r="J345" s="21" t="s">
        <v>121</v>
      </c>
      <c r="K345" s="24"/>
      <c r="L345" s="25"/>
      <c r="M345" s="25"/>
    </row>
    <row r="346" spans="1:13" ht="15">
      <c r="A346" s="68"/>
      <c r="B346" s="68"/>
      <c r="C346" s="68"/>
      <c r="D346" s="68"/>
      <c r="E346" s="54" t="s">
        <v>627</v>
      </c>
      <c r="F346" s="18">
        <v>1</v>
      </c>
      <c r="G346" s="18">
        <v>14.859</v>
      </c>
      <c r="H346" s="18">
        <v>14.859</v>
      </c>
      <c r="I346" s="18"/>
      <c r="J346" s="21" t="s">
        <v>121</v>
      </c>
      <c r="K346" s="24"/>
      <c r="L346" s="25"/>
      <c r="M346" s="25"/>
    </row>
    <row r="347" spans="1:13" ht="15">
      <c r="A347" s="68"/>
      <c r="B347" s="68"/>
      <c r="C347" s="68"/>
      <c r="D347" s="68"/>
      <c r="E347" s="54" t="s">
        <v>628</v>
      </c>
      <c r="F347" s="18">
        <v>5</v>
      </c>
      <c r="G347" s="18">
        <v>29.8598</v>
      </c>
      <c r="H347" s="18">
        <v>149.29900000000001</v>
      </c>
      <c r="I347" s="18"/>
      <c r="J347" s="21" t="s">
        <v>121</v>
      </c>
      <c r="K347" s="24"/>
      <c r="L347" s="25"/>
      <c r="M347" s="25"/>
    </row>
    <row r="348" spans="1:13" ht="15">
      <c r="A348" s="68"/>
      <c r="B348" s="68"/>
      <c r="C348" s="68"/>
      <c r="D348" s="68"/>
      <c r="E348" s="54" t="s">
        <v>629</v>
      </c>
      <c r="F348" s="18">
        <v>3</v>
      </c>
      <c r="G348" s="18">
        <v>30</v>
      </c>
      <c r="H348" s="18">
        <v>90</v>
      </c>
      <c r="I348" s="18"/>
      <c r="J348" s="21" t="s">
        <v>121</v>
      </c>
      <c r="K348" s="24"/>
      <c r="L348" s="25"/>
      <c r="M348" s="25"/>
    </row>
    <row r="349" spans="1:13" ht="15">
      <c r="A349" s="68"/>
      <c r="B349" s="68"/>
      <c r="C349" s="68"/>
      <c r="D349" s="68"/>
      <c r="E349" s="54" t="s">
        <v>630</v>
      </c>
      <c r="F349" s="18">
        <v>1</v>
      </c>
      <c r="G349" s="18">
        <v>14.859</v>
      </c>
      <c r="H349" s="18">
        <v>14.859</v>
      </c>
      <c r="I349" s="18"/>
      <c r="J349" s="21" t="s">
        <v>121</v>
      </c>
      <c r="K349" s="24"/>
      <c r="L349" s="25"/>
      <c r="M349" s="25"/>
    </row>
    <row r="350" spans="1:13" ht="15">
      <c r="A350" s="68"/>
      <c r="B350" s="68"/>
      <c r="C350" s="68"/>
      <c r="D350" s="68"/>
      <c r="E350" s="54" t="s">
        <v>631</v>
      </c>
      <c r="F350" s="18">
        <v>1</v>
      </c>
      <c r="G350" s="18">
        <v>30</v>
      </c>
      <c r="H350" s="18">
        <v>30</v>
      </c>
      <c r="I350" s="18"/>
      <c r="J350" s="21" t="s">
        <v>121</v>
      </c>
      <c r="K350" s="24"/>
      <c r="L350" s="25"/>
      <c r="M350" s="25"/>
    </row>
    <row r="351" spans="1:13" ht="15">
      <c r="A351" s="68"/>
      <c r="B351" s="68"/>
      <c r="C351" s="68"/>
      <c r="D351" s="68"/>
      <c r="E351" s="54" t="s">
        <v>632</v>
      </c>
      <c r="F351" s="18">
        <v>1</v>
      </c>
      <c r="G351" s="18">
        <v>30</v>
      </c>
      <c r="H351" s="18">
        <v>30</v>
      </c>
      <c r="I351" s="18"/>
      <c r="J351" s="21" t="s">
        <v>121</v>
      </c>
      <c r="K351" s="24"/>
      <c r="L351" s="25"/>
      <c r="M351" s="25"/>
    </row>
    <row r="352" spans="1:13" ht="15">
      <c r="A352" s="68"/>
      <c r="B352" s="68"/>
      <c r="C352" s="68"/>
      <c r="D352" s="68"/>
      <c r="E352" s="54" t="s">
        <v>633</v>
      </c>
      <c r="F352" s="18">
        <v>22</v>
      </c>
      <c r="G352" s="18">
        <v>9</v>
      </c>
      <c r="H352" s="18">
        <v>198</v>
      </c>
      <c r="I352" s="18"/>
      <c r="J352" s="21" t="s">
        <v>121</v>
      </c>
      <c r="K352" s="24"/>
      <c r="L352" s="25"/>
      <c r="M352" s="25"/>
    </row>
    <row r="353" spans="1:13" ht="15">
      <c r="A353" s="68"/>
      <c r="B353" s="68"/>
      <c r="C353" s="68"/>
      <c r="D353" s="68"/>
      <c r="E353" s="54" t="s">
        <v>634</v>
      </c>
      <c r="F353" s="18">
        <v>31</v>
      </c>
      <c r="G353" s="18">
        <v>20</v>
      </c>
      <c r="H353" s="18">
        <v>620</v>
      </c>
      <c r="I353" s="18"/>
      <c r="J353" s="21" t="s">
        <v>121</v>
      </c>
      <c r="K353" s="24"/>
      <c r="L353" s="25"/>
      <c r="M353" s="25"/>
    </row>
    <row r="354" spans="1:13" ht="15">
      <c r="A354" s="68"/>
      <c r="B354" s="68"/>
      <c r="C354" s="68"/>
      <c r="D354" s="68"/>
      <c r="E354" s="54" t="s">
        <v>635</v>
      </c>
      <c r="F354" s="18">
        <v>30</v>
      </c>
      <c r="G354" s="18">
        <v>20</v>
      </c>
      <c r="H354" s="18">
        <v>600</v>
      </c>
      <c r="I354" s="18"/>
      <c r="J354" s="21" t="s">
        <v>121</v>
      </c>
      <c r="K354" s="24"/>
      <c r="L354" s="25"/>
      <c r="M354" s="25"/>
    </row>
    <row r="355" spans="1:13" ht="15">
      <c r="A355" s="68"/>
      <c r="B355" s="68"/>
      <c r="C355" s="68"/>
      <c r="D355" s="68"/>
      <c r="E355" s="54" t="s">
        <v>636</v>
      </c>
      <c r="F355" s="18">
        <v>24</v>
      </c>
      <c r="G355" s="18">
        <v>20</v>
      </c>
      <c r="H355" s="18">
        <v>480</v>
      </c>
      <c r="I355" s="18"/>
      <c r="J355" s="21" t="s">
        <v>121</v>
      </c>
      <c r="K355" s="24"/>
      <c r="L355" s="25"/>
      <c r="M355" s="25"/>
    </row>
    <row r="356" spans="1:13" ht="15">
      <c r="A356" s="68"/>
      <c r="B356" s="68"/>
      <c r="C356" s="68"/>
      <c r="D356" s="68"/>
      <c r="E356" s="54" t="s">
        <v>637</v>
      </c>
      <c r="F356" s="18">
        <v>30</v>
      </c>
      <c r="G356" s="18">
        <v>20</v>
      </c>
      <c r="H356" s="18">
        <v>600</v>
      </c>
      <c r="I356" s="18"/>
      <c r="J356" s="21" t="s">
        <v>121</v>
      </c>
      <c r="K356" s="24"/>
      <c r="L356" s="25"/>
      <c r="M356" s="25"/>
    </row>
    <row r="357" spans="1:13" ht="15">
      <c r="A357" s="68"/>
      <c r="B357" s="68"/>
      <c r="C357" s="68"/>
      <c r="D357" s="68"/>
      <c r="E357" s="54" t="s">
        <v>638</v>
      </c>
      <c r="F357" s="18">
        <v>28</v>
      </c>
      <c r="G357" s="18">
        <v>20</v>
      </c>
      <c r="H357" s="18">
        <v>560</v>
      </c>
      <c r="I357" s="18"/>
      <c r="J357" s="21" t="s">
        <v>121</v>
      </c>
      <c r="K357" s="24"/>
      <c r="L357" s="25"/>
      <c r="M357" s="25"/>
    </row>
    <row r="358" spans="1:13" ht="15">
      <c r="A358" s="68"/>
      <c r="B358" s="68"/>
      <c r="C358" s="68"/>
      <c r="D358" s="68"/>
      <c r="E358" s="54" t="s">
        <v>639</v>
      </c>
      <c r="F358" s="18">
        <v>8</v>
      </c>
      <c r="G358" s="18">
        <v>20</v>
      </c>
      <c r="H358" s="18">
        <v>160</v>
      </c>
      <c r="I358" s="18"/>
      <c r="J358" s="21" t="s">
        <v>121</v>
      </c>
      <c r="K358" s="24"/>
      <c r="L358" s="25"/>
      <c r="M358" s="25"/>
    </row>
    <row r="359" spans="1:13" ht="15">
      <c r="A359" s="68"/>
      <c r="B359" s="68"/>
      <c r="C359" s="68"/>
      <c r="D359" s="68"/>
      <c r="E359" s="54" t="s">
        <v>640</v>
      </c>
      <c r="F359" s="18">
        <v>1</v>
      </c>
      <c r="G359" s="18">
        <v>9</v>
      </c>
      <c r="H359" s="18">
        <v>9</v>
      </c>
      <c r="I359" s="18"/>
      <c r="J359" s="21" t="s">
        <v>121</v>
      </c>
      <c r="K359" s="24"/>
      <c r="L359" s="25"/>
      <c r="M359" s="25"/>
    </row>
    <row r="360" spans="1:13" ht="15">
      <c r="A360" s="68"/>
      <c r="B360" s="68"/>
      <c r="C360" s="68"/>
      <c r="D360" s="68"/>
      <c r="E360" s="54" t="s">
        <v>641</v>
      </c>
      <c r="F360" s="18">
        <v>1</v>
      </c>
      <c r="G360" s="18">
        <v>9</v>
      </c>
      <c r="H360" s="18">
        <v>9</v>
      </c>
      <c r="I360" s="18"/>
      <c r="J360" s="21" t="s">
        <v>121</v>
      </c>
      <c r="K360" s="24"/>
      <c r="L360" s="25"/>
      <c r="M360" s="25"/>
    </row>
    <row r="361" spans="1:13" ht="15">
      <c r="A361" s="68"/>
      <c r="B361" s="68"/>
      <c r="C361" s="68"/>
      <c r="D361" s="68"/>
      <c r="E361" s="54" t="s">
        <v>642</v>
      </c>
      <c r="F361" s="18">
        <v>2</v>
      </c>
      <c r="G361" s="18">
        <v>8.9160000000000004</v>
      </c>
      <c r="H361" s="18">
        <v>17.832000000000001</v>
      </c>
      <c r="I361" s="18"/>
      <c r="J361" s="21" t="s">
        <v>121</v>
      </c>
      <c r="K361" s="24"/>
      <c r="L361" s="25"/>
      <c r="M361" s="25"/>
    </row>
    <row r="362" spans="1:13" ht="15">
      <c r="A362" s="68"/>
      <c r="B362" s="68"/>
      <c r="C362" s="68"/>
      <c r="D362" s="68"/>
      <c r="E362" s="54" t="s">
        <v>643</v>
      </c>
      <c r="F362" s="18">
        <v>1</v>
      </c>
      <c r="G362" s="18">
        <v>20</v>
      </c>
      <c r="H362" s="18">
        <v>20</v>
      </c>
      <c r="I362" s="18"/>
      <c r="J362" s="21" t="s">
        <v>121</v>
      </c>
      <c r="K362" s="24"/>
      <c r="L362" s="25"/>
      <c r="M362" s="25"/>
    </row>
    <row r="363" spans="1:13" ht="13.5" customHeight="1">
      <c r="A363" s="68"/>
      <c r="B363" s="68"/>
      <c r="C363" s="68">
        <v>2</v>
      </c>
      <c r="D363" s="68" t="s">
        <v>2155</v>
      </c>
      <c r="E363" s="54" t="s">
        <v>118</v>
      </c>
      <c r="F363" s="18">
        <v>411</v>
      </c>
      <c r="G363" s="18"/>
      <c r="H363" s="18">
        <v>5894.29</v>
      </c>
      <c r="I363" s="18">
        <f>ROUND(H363,0)</f>
        <v>5894</v>
      </c>
      <c r="J363" s="21"/>
      <c r="K363" s="24">
        <v>0</v>
      </c>
      <c r="L363" s="25">
        <v>0</v>
      </c>
      <c r="M363" s="25">
        <v>5894</v>
      </c>
    </row>
    <row r="364" spans="1:13" ht="15">
      <c r="A364" s="68"/>
      <c r="B364" s="68"/>
      <c r="C364" s="68"/>
      <c r="D364" s="68"/>
      <c r="E364" s="54" t="s">
        <v>644</v>
      </c>
      <c r="F364" s="18">
        <v>3</v>
      </c>
      <c r="G364" s="18">
        <v>6.42</v>
      </c>
      <c r="H364" s="18">
        <v>19.260000000000002</v>
      </c>
      <c r="I364" s="18"/>
      <c r="J364" s="21" t="s">
        <v>121</v>
      </c>
      <c r="K364" s="24"/>
      <c r="L364" s="25"/>
      <c r="M364" s="25"/>
    </row>
    <row r="365" spans="1:13" ht="15">
      <c r="A365" s="68"/>
      <c r="B365" s="68"/>
      <c r="C365" s="68"/>
      <c r="D365" s="68"/>
      <c r="E365" s="54" t="s">
        <v>645</v>
      </c>
      <c r="F365" s="18">
        <v>11</v>
      </c>
      <c r="G365" s="18">
        <v>7.22</v>
      </c>
      <c r="H365" s="18">
        <v>79.42</v>
      </c>
      <c r="I365" s="18"/>
      <c r="J365" s="21" t="s">
        <v>121</v>
      </c>
      <c r="K365" s="24"/>
      <c r="L365" s="25"/>
      <c r="M365" s="25"/>
    </row>
    <row r="366" spans="1:13" ht="13.5" customHeight="1">
      <c r="A366" s="68"/>
      <c r="B366" s="68"/>
      <c r="C366" s="68"/>
      <c r="D366" s="68"/>
      <c r="E366" s="54" t="s">
        <v>646</v>
      </c>
      <c r="F366" s="18">
        <v>1</v>
      </c>
      <c r="G366" s="18">
        <v>6.42</v>
      </c>
      <c r="H366" s="18">
        <v>6.42</v>
      </c>
      <c r="I366" s="18"/>
      <c r="J366" s="21" t="s">
        <v>121</v>
      </c>
      <c r="K366" s="24"/>
      <c r="L366" s="25"/>
      <c r="M366" s="25"/>
    </row>
    <row r="367" spans="1:13" ht="15">
      <c r="A367" s="68"/>
      <c r="B367" s="68"/>
      <c r="C367" s="68"/>
      <c r="D367" s="68"/>
      <c r="E367" s="54" t="s">
        <v>647</v>
      </c>
      <c r="F367" s="18">
        <v>38</v>
      </c>
      <c r="G367" s="18">
        <v>6.72</v>
      </c>
      <c r="H367" s="18">
        <v>255.36</v>
      </c>
      <c r="I367" s="18"/>
      <c r="J367" s="21" t="s">
        <v>121</v>
      </c>
      <c r="K367" s="24"/>
      <c r="L367" s="25"/>
      <c r="M367" s="25"/>
    </row>
    <row r="368" spans="1:13" ht="15">
      <c r="A368" s="68"/>
      <c r="B368" s="68"/>
      <c r="C368" s="68"/>
      <c r="D368" s="68"/>
      <c r="E368" s="54" t="s">
        <v>648</v>
      </c>
      <c r="F368" s="18">
        <v>1</v>
      </c>
      <c r="G368" s="18">
        <v>9.1959999999999997</v>
      </c>
      <c r="H368" s="18">
        <v>9.1959999999999997</v>
      </c>
      <c r="I368" s="18"/>
      <c r="J368" s="21" t="s">
        <v>121</v>
      </c>
      <c r="K368" s="24"/>
      <c r="L368" s="25"/>
      <c r="M368" s="25"/>
    </row>
    <row r="369" spans="1:13" ht="15">
      <c r="A369" s="68"/>
      <c r="B369" s="68"/>
      <c r="C369" s="68"/>
      <c r="D369" s="68"/>
      <c r="E369" s="54" t="s">
        <v>649</v>
      </c>
      <c r="F369" s="18">
        <v>148</v>
      </c>
      <c r="G369" s="18">
        <v>7.22</v>
      </c>
      <c r="H369" s="18">
        <v>1068.56</v>
      </c>
      <c r="I369" s="18"/>
      <c r="J369" s="21" t="s">
        <v>121</v>
      </c>
      <c r="K369" s="24"/>
      <c r="L369" s="25"/>
      <c r="M369" s="25"/>
    </row>
    <row r="370" spans="1:13" ht="15">
      <c r="A370" s="68"/>
      <c r="B370" s="68"/>
      <c r="C370" s="68"/>
      <c r="D370" s="68"/>
      <c r="E370" s="54" t="s">
        <v>650</v>
      </c>
      <c r="F370" s="18">
        <v>18</v>
      </c>
      <c r="G370" s="18">
        <v>30</v>
      </c>
      <c r="H370" s="18">
        <v>540</v>
      </c>
      <c r="I370" s="18"/>
      <c r="J370" s="21" t="s">
        <v>121</v>
      </c>
      <c r="K370" s="24"/>
      <c r="L370" s="25"/>
      <c r="M370" s="25"/>
    </row>
    <row r="371" spans="1:13" ht="15">
      <c r="A371" s="68"/>
      <c r="B371" s="68"/>
      <c r="C371" s="68"/>
      <c r="D371" s="68"/>
      <c r="E371" s="54" t="s">
        <v>651</v>
      </c>
      <c r="F371" s="18">
        <v>3</v>
      </c>
      <c r="G371" s="18">
        <v>30</v>
      </c>
      <c r="H371" s="18">
        <v>90</v>
      </c>
      <c r="I371" s="18"/>
      <c r="J371" s="21" t="s">
        <v>121</v>
      </c>
      <c r="K371" s="24"/>
      <c r="L371" s="25"/>
      <c r="M371" s="25"/>
    </row>
    <row r="372" spans="1:13" ht="15">
      <c r="A372" s="68"/>
      <c r="B372" s="68"/>
      <c r="C372" s="68"/>
      <c r="D372" s="68"/>
      <c r="E372" s="54" t="s">
        <v>652</v>
      </c>
      <c r="F372" s="18">
        <v>2</v>
      </c>
      <c r="G372" s="18">
        <v>30</v>
      </c>
      <c r="H372" s="18">
        <v>60</v>
      </c>
      <c r="I372" s="18"/>
      <c r="J372" s="21" t="s">
        <v>121</v>
      </c>
      <c r="K372" s="24"/>
      <c r="L372" s="25"/>
      <c r="M372" s="25"/>
    </row>
    <row r="373" spans="1:13" ht="15">
      <c r="A373" s="68"/>
      <c r="B373" s="68"/>
      <c r="C373" s="68"/>
      <c r="D373" s="68"/>
      <c r="E373" s="54" t="s">
        <v>653</v>
      </c>
      <c r="F373" s="18">
        <v>2</v>
      </c>
      <c r="G373" s="18">
        <v>30</v>
      </c>
      <c r="H373" s="18">
        <v>60</v>
      </c>
      <c r="I373" s="18"/>
      <c r="J373" s="21" t="s">
        <v>121</v>
      </c>
      <c r="K373" s="24"/>
      <c r="L373" s="25"/>
      <c r="M373" s="25"/>
    </row>
    <row r="374" spans="1:13" ht="15">
      <c r="A374" s="68"/>
      <c r="B374" s="68"/>
      <c r="C374" s="68"/>
      <c r="D374" s="68"/>
      <c r="E374" s="54" t="s">
        <v>654</v>
      </c>
      <c r="F374" s="18">
        <v>12</v>
      </c>
      <c r="G374" s="18">
        <v>30</v>
      </c>
      <c r="H374" s="18">
        <v>360</v>
      </c>
      <c r="I374" s="18"/>
      <c r="J374" s="21" t="s">
        <v>121</v>
      </c>
      <c r="K374" s="24"/>
      <c r="L374" s="25"/>
      <c r="M374" s="25"/>
    </row>
    <row r="375" spans="1:13" ht="15">
      <c r="A375" s="68"/>
      <c r="B375" s="68"/>
      <c r="C375" s="68"/>
      <c r="D375" s="68"/>
      <c r="E375" s="54" t="s">
        <v>655</v>
      </c>
      <c r="F375" s="18">
        <v>17</v>
      </c>
      <c r="G375" s="18">
        <v>30</v>
      </c>
      <c r="H375" s="18">
        <v>510</v>
      </c>
      <c r="I375" s="18"/>
      <c r="J375" s="21" t="s">
        <v>121</v>
      </c>
      <c r="K375" s="24"/>
      <c r="L375" s="25"/>
      <c r="M375" s="25"/>
    </row>
    <row r="376" spans="1:13" ht="15">
      <c r="A376" s="68"/>
      <c r="B376" s="68"/>
      <c r="C376" s="68"/>
      <c r="D376" s="68"/>
      <c r="E376" s="54" t="s">
        <v>656</v>
      </c>
      <c r="F376" s="18">
        <v>1</v>
      </c>
      <c r="G376" s="18">
        <v>30</v>
      </c>
      <c r="H376" s="18">
        <v>30</v>
      </c>
      <c r="I376" s="18"/>
      <c r="J376" s="21" t="s">
        <v>121</v>
      </c>
      <c r="K376" s="24"/>
      <c r="L376" s="25"/>
      <c r="M376" s="25"/>
    </row>
    <row r="377" spans="1:13" ht="15">
      <c r="A377" s="68"/>
      <c r="B377" s="68"/>
      <c r="C377" s="68"/>
      <c r="D377" s="68"/>
      <c r="E377" s="54" t="s">
        <v>657</v>
      </c>
      <c r="F377" s="18">
        <v>1</v>
      </c>
      <c r="G377" s="18">
        <v>30</v>
      </c>
      <c r="H377" s="18">
        <v>30</v>
      </c>
      <c r="I377" s="18"/>
      <c r="J377" s="21" t="s">
        <v>121</v>
      </c>
      <c r="K377" s="24"/>
      <c r="L377" s="25"/>
      <c r="M377" s="25"/>
    </row>
    <row r="378" spans="1:13" ht="15">
      <c r="A378" s="68"/>
      <c r="B378" s="68"/>
      <c r="C378" s="68"/>
      <c r="D378" s="68"/>
      <c r="E378" s="54" t="s">
        <v>658</v>
      </c>
      <c r="F378" s="18">
        <v>1</v>
      </c>
      <c r="G378" s="18">
        <v>30</v>
      </c>
      <c r="H378" s="18">
        <v>30</v>
      </c>
      <c r="I378" s="18"/>
      <c r="J378" s="21" t="s">
        <v>121</v>
      </c>
      <c r="K378" s="24"/>
      <c r="L378" s="25"/>
      <c r="M378" s="25"/>
    </row>
    <row r="379" spans="1:13" ht="15">
      <c r="A379" s="68"/>
      <c r="B379" s="68"/>
      <c r="C379" s="68"/>
      <c r="D379" s="68"/>
      <c r="E379" s="54" t="s">
        <v>659</v>
      </c>
      <c r="F379" s="18">
        <v>25</v>
      </c>
      <c r="G379" s="18">
        <v>15</v>
      </c>
      <c r="H379" s="18">
        <v>375</v>
      </c>
      <c r="I379" s="18"/>
      <c r="J379" s="21" t="s">
        <v>121</v>
      </c>
      <c r="K379" s="24"/>
      <c r="L379" s="25"/>
      <c r="M379" s="25"/>
    </row>
    <row r="380" spans="1:13" ht="15">
      <c r="A380" s="68"/>
      <c r="B380" s="68"/>
      <c r="C380" s="68"/>
      <c r="D380" s="68"/>
      <c r="E380" s="54" t="s">
        <v>660</v>
      </c>
      <c r="F380" s="18">
        <v>3</v>
      </c>
      <c r="G380" s="18">
        <v>7.8</v>
      </c>
      <c r="H380" s="18">
        <v>23.4</v>
      </c>
      <c r="I380" s="18"/>
      <c r="J380" s="21" t="s">
        <v>121</v>
      </c>
      <c r="K380" s="24"/>
      <c r="L380" s="25"/>
      <c r="M380" s="25"/>
    </row>
    <row r="381" spans="1:13" ht="15">
      <c r="A381" s="68"/>
      <c r="B381" s="68"/>
      <c r="C381" s="68"/>
      <c r="D381" s="68"/>
      <c r="E381" s="54" t="s">
        <v>661</v>
      </c>
      <c r="F381" s="18">
        <v>1</v>
      </c>
      <c r="G381" s="18">
        <v>12.789</v>
      </c>
      <c r="H381" s="18">
        <v>12.789</v>
      </c>
      <c r="I381" s="18"/>
      <c r="J381" s="21" t="s">
        <v>121</v>
      </c>
      <c r="K381" s="24"/>
      <c r="L381" s="25"/>
      <c r="M381" s="25"/>
    </row>
    <row r="382" spans="1:13" ht="15">
      <c r="A382" s="68"/>
      <c r="B382" s="68"/>
      <c r="C382" s="68"/>
      <c r="D382" s="68"/>
      <c r="E382" s="54" t="s">
        <v>662</v>
      </c>
      <c r="F382" s="18">
        <v>1</v>
      </c>
      <c r="G382" s="18">
        <v>15</v>
      </c>
      <c r="H382" s="18">
        <v>15</v>
      </c>
      <c r="I382" s="18"/>
      <c r="J382" s="21" t="s">
        <v>121</v>
      </c>
      <c r="K382" s="24"/>
      <c r="L382" s="25"/>
      <c r="M382" s="25"/>
    </row>
    <row r="383" spans="1:13" ht="15">
      <c r="A383" s="68"/>
      <c r="B383" s="68"/>
      <c r="C383" s="68"/>
      <c r="D383" s="68"/>
      <c r="E383" s="54" t="s">
        <v>663</v>
      </c>
      <c r="F383" s="18">
        <v>2</v>
      </c>
      <c r="G383" s="18">
        <v>30</v>
      </c>
      <c r="H383" s="18">
        <v>60</v>
      </c>
      <c r="I383" s="18"/>
      <c r="J383" s="21" t="s">
        <v>121</v>
      </c>
      <c r="K383" s="24"/>
      <c r="L383" s="25"/>
      <c r="M383" s="25"/>
    </row>
    <row r="384" spans="1:13" ht="15">
      <c r="A384" s="68"/>
      <c r="B384" s="68"/>
      <c r="C384" s="68"/>
      <c r="D384" s="68"/>
      <c r="E384" s="54" t="s">
        <v>664</v>
      </c>
      <c r="F384" s="18">
        <v>2</v>
      </c>
      <c r="G384" s="18">
        <v>30</v>
      </c>
      <c r="H384" s="18">
        <v>60</v>
      </c>
      <c r="I384" s="18"/>
      <c r="J384" s="21" t="s">
        <v>121</v>
      </c>
      <c r="K384" s="24"/>
      <c r="L384" s="25"/>
      <c r="M384" s="25"/>
    </row>
    <row r="385" spans="1:13" ht="15">
      <c r="A385" s="68"/>
      <c r="B385" s="68"/>
      <c r="C385" s="68"/>
      <c r="D385" s="68"/>
      <c r="E385" s="54" t="s">
        <v>665</v>
      </c>
      <c r="F385" s="18">
        <v>5</v>
      </c>
      <c r="G385" s="18">
        <v>7.8</v>
      </c>
      <c r="H385" s="18">
        <v>39</v>
      </c>
      <c r="I385" s="18"/>
      <c r="J385" s="21" t="s">
        <v>121</v>
      </c>
      <c r="K385" s="24"/>
      <c r="L385" s="25"/>
      <c r="M385" s="25"/>
    </row>
    <row r="386" spans="1:13" ht="15">
      <c r="A386" s="68"/>
      <c r="B386" s="68"/>
      <c r="C386" s="68"/>
      <c r="D386" s="68"/>
      <c r="E386" s="54" t="s">
        <v>666</v>
      </c>
      <c r="F386" s="18">
        <v>3</v>
      </c>
      <c r="G386" s="18">
        <v>14.307</v>
      </c>
      <c r="H386" s="18">
        <v>42.920999999999999</v>
      </c>
      <c r="I386" s="18"/>
      <c r="J386" s="21" t="s">
        <v>121</v>
      </c>
      <c r="K386" s="24"/>
      <c r="L386" s="25"/>
      <c r="M386" s="25"/>
    </row>
    <row r="387" spans="1:13" ht="15">
      <c r="A387" s="68"/>
      <c r="B387" s="68"/>
      <c r="C387" s="68"/>
      <c r="D387" s="68"/>
      <c r="E387" s="54" t="s">
        <v>667</v>
      </c>
      <c r="F387" s="18">
        <v>3</v>
      </c>
      <c r="G387" s="18">
        <v>9</v>
      </c>
      <c r="H387" s="18">
        <v>27</v>
      </c>
      <c r="I387" s="18"/>
      <c r="J387" s="21" t="s">
        <v>121</v>
      </c>
      <c r="K387" s="24"/>
      <c r="L387" s="25"/>
      <c r="M387" s="25"/>
    </row>
    <row r="388" spans="1:13" ht="15">
      <c r="A388" s="68"/>
      <c r="B388" s="68"/>
      <c r="C388" s="68"/>
      <c r="D388" s="68"/>
      <c r="E388" s="54" t="s">
        <v>668</v>
      </c>
      <c r="F388" s="18">
        <v>3</v>
      </c>
      <c r="G388" s="18">
        <v>20</v>
      </c>
      <c r="H388" s="18">
        <v>60</v>
      </c>
      <c r="I388" s="18"/>
      <c r="J388" s="21" t="s">
        <v>121</v>
      </c>
      <c r="K388" s="24"/>
      <c r="L388" s="25"/>
      <c r="M388" s="25"/>
    </row>
    <row r="389" spans="1:13" ht="15">
      <c r="A389" s="68"/>
      <c r="B389" s="68"/>
      <c r="C389" s="68"/>
      <c r="D389" s="68"/>
      <c r="E389" s="54" t="s">
        <v>669</v>
      </c>
      <c r="F389" s="18">
        <v>2</v>
      </c>
      <c r="G389" s="18">
        <v>20</v>
      </c>
      <c r="H389" s="18">
        <v>40</v>
      </c>
      <c r="I389" s="18"/>
      <c r="J389" s="21" t="s">
        <v>121</v>
      </c>
      <c r="K389" s="24"/>
      <c r="L389" s="25"/>
      <c r="M389" s="25"/>
    </row>
    <row r="390" spans="1:13" ht="15">
      <c r="A390" s="68"/>
      <c r="B390" s="68"/>
      <c r="C390" s="68"/>
      <c r="D390" s="68"/>
      <c r="E390" s="54" t="s">
        <v>670</v>
      </c>
      <c r="F390" s="18">
        <v>6</v>
      </c>
      <c r="G390" s="18">
        <v>20</v>
      </c>
      <c r="H390" s="18">
        <v>120</v>
      </c>
      <c r="I390" s="18"/>
      <c r="J390" s="21" t="s">
        <v>121</v>
      </c>
      <c r="K390" s="24"/>
      <c r="L390" s="25"/>
      <c r="M390" s="25"/>
    </row>
    <row r="391" spans="1:13" ht="15">
      <c r="A391" s="68"/>
      <c r="B391" s="68"/>
      <c r="C391" s="68"/>
      <c r="D391" s="68"/>
      <c r="E391" s="54" t="s">
        <v>671</v>
      </c>
      <c r="F391" s="18">
        <v>23</v>
      </c>
      <c r="G391" s="18">
        <v>20</v>
      </c>
      <c r="H391" s="18">
        <v>460</v>
      </c>
      <c r="I391" s="18"/>
      <c r="J391" s="21" t="s">
        <v>121</v>
      </c>
      <c r="K391" s="24"/>
      <c r="L391" s="25"/>
      <c r="M391" s="25"/>
    </row>
    <row r="392" spans="1:13" ht="15">
      <c r="A392" s="68"/>
      <c r="B392" s="68"/>
      <c r="C392" s="68"/>
      <c r="D392" s="68"/>
      <c r="E392" s="54" t="s">
        <v>672</v>
      </c>
      <c r="F392" s="18">
        <v>3</v>
      </c>
      <c r="G392" s="18">
        <v>20</v>
      </c>
      <c r="H392" s="18">
        <v>60</v>
      </c>
      <c r="I392" s="18"/>
      <c r="J392" s="21" t="s">
        <v>121</v>
      </c>
      <c r="K392" s="24"/>
      <c r="L392" s="25"/>
      <c r="M392" s="25"/>
    </row>
    <row r="393" spans="1:13" ht="15">
      <c r="A393" s="68"/>
      <c r="B393" s="68"/>
      <c r="C393" s="68"/>
      <c r="D393" s="68"/>
      <c r="E393" s="54" t="s">
        <v>673</v>
      </c>
      <c r="F393" s="18">
        <v>6</v>
      </c>
      <c r="G393" s="18">
        <v>20</v>
      </c>
      <c r="H393" s="18">
        <v>120</v>
      </c>
      <c r="I393" s="18"/>
      <c r="J393" s="21" t="s">
        <v>121</v>
      </c>
      <c r="K393" s="24"/>
      <c r="L393" s="25"/>
      <c r="M393" s="25"/>
    </row>
    <row r="394" spans="1:13" ht="15">
      <c r="A394" s="68">
        <v>12</v>
      </c>
      <c r="B394" s="68" t="s">
        <v>2156</v>
      </c>
      <c r="C394" s="68">
        <v>2</v>
      </c>
      <c r="D394" s="68" t="s">
        <v>2155</v>
      </c>
      <c r="E394" s="54" t="s">
        <v>674</v>
      </c>
      <c r="F394" s="18">
        <v>12</v>
      </c>
      <c r="G394" s="18">
        <v>20</v>
      </c>
      <c r="H394" s="18">
        <v>240</v>
      </c>
      <c r="I394" s="18"/>
      <c r="J394" s="21" t="s">
        <v>121</v>
      </c>
      <c r="K394" s="24"/>
      <c r="L394" s="25"/>
      <c r="M394" s="25"/>
    </row>
    <row r="395" spans="1:13" ht="15">
      <c r="A395" s="68"/>
      <c r="B395" s="68"/>
      <c r="C395" s="68"/>
      <c r="D395" s="68"/>
      <c r="E395" s="54" t="s">
        <v>675</v>
      </c>
      <c r="F395" s="18">
        <v>46</v>
      </c>
      <c r="G395" s="18">
        <v>20</v>
      </c>
      <c r="H395" s="18">
        <v>920</v>
      </c>
      <c r="I395" s="18"/>
      <c r="J395" s="21" t="s">
        <v>121</v>
      </c>
      <c r="K395" s="24"/>
      <c r="L395" s="25"/>
      <c r="M395" s="25"/>
    </row>
    <row r="396" spans="1:13" ht="15">
      <c r="A396" s="68"/>
      <c r="B396" s="68"/>
      <c r="C396" s="68"/>
      <c r="D396" s="68"/>
      <c r="E396" s="54" t="s">
        <v>676</v>
      </c>
      <c r="F396" s="18">
        <v>2</v>
      </c>
      <c r="G396" s="18">
        <v>12</v>
      </c>
      <c r="H396" s="18">
        <v>24</v>
      </c>
      <c r="I396" s="18"/>
      <c r="J396" s="21" t="s">
        <v>121</v>
      </c>
      <c r="K396" s="24"/>
      <c r="L396" s="25"/>
      <c r="M396" s="25"/>
    </row>
    <row r="397" spans="1:13" ht="15">
      <c r="A397" s="68"/>
      <c r="B397" s="68"/>
      <c r="C397" s="68"/>
      <c r="D397" s="68"/>
      <c r="E397" s="54" t="s">
        <v>677</v>
      </c>
      <c r="F397" s="18">
        <v>1</v>
      </c>
      <c r="G397" s="18">
        <v>20</v>
      </c>
      <c r="H397" s="18">
        <v>20</v>
      </c>
      <c r="I397" s="18"/>
      <c r="J397" s="21" t="s">
        <v>121</v>
      </c>
      <c r="K397" s="24"/>
      <c r="L397" s="25"/>
      <c r="M397" s="25"/>
    </row>
    <row r="398" spans="1:13" ht="15">
      <c r="A398" s="68"/>
      <c r="B398" s="68"/>
      <c r="C398" s="68"/>
      <c r="D398" s="68"/>
      <c r="E398" s="54" t="s">
        <v>678</v>
      </c>
      <c r="F398" s="18">
        <v>2</v>
      </c>
      <c r="G398" s="18">
        <v>9</v>
      </c>
      <c r="H398" s="18">
        <v>18</v>
      </c>
      <c r="I398" s="18"/>
      <c r="J398" s="21" t="s">
        <v>121</v>
      </c>
      <c r="K398" s="24"/>
      <c r="L398" s="25"/>
      <c r="M398" s="25"/>
    </row>
    <row r="399" spans="1:13" ht="15">
      <c r="A399" s="68"/>
      <c r="B399" s="68"/>
      <c r="C399" s="68"/>
      <c r="D399" s="68"/>
      <c r="E399" s="54" t="s">
        <v>679</v>
      </c>
      <c r="F399" s="18">
        <v>1</v>
      </c>
      <c r="G399" s="18">
        <v>8.9640000000000004</v>
      </c>
      <c r="H399" s="18">
        <v>8.9640000000000004</v>
      </c>
      <c r="I399" s="18"/>
      <c r="J399" s="21" t="s">
        <v>121</v>
      </c>
      <c r="K399" s="24"/>
      <c r="L399" s="25"/>
      <c r="M399" s="25"/>
    </row>
    <row r="400" spans="1:13" s="23" customFormat="1" ht="14.25">
      <c r="A400" s="68">
        <v>13</v>
      </c>
      <c r="B400" s="68" t="s">
        <v>51</v>
      </c>
      <c r="C400" s="70" t="s">
        <v>64</v>
      </c>
      <c r="D400" s="71"/>
      <c r="E400" s="71"/>
      <c r="F400" s="38">
        <v>0</v>
      </c>
      <c r="G400" s="38">
        <v>0</v>
      </c>
      <c r="H400" s="38">
        <v>0</v>
      </c>
      <c r="I400" s="38">
        <f>SUM(I401:I424)</f>
        <v>0</v>
      </c>
      <c r="J400" s="40"/>
      <c r="K400" s="43">
        <f>SUM(K401,K408,K417,K423)</f>
        <v>6553</v>
      </c>
      <c r="L400" s="44">
        <v>0</v>
      </c>
      <c r="M400" s="44">
        <v>0</v>
      </c>
    </row>
    <row r="401" spans="1:13" ht="15">
      <c r="A401" s="68"/>
      <c r="B401" s="68"/>
      <c r="C401" s="68">
        <v>1</v>
      </c>
      <c r="D401" s="68" t="s">
        <v>680</v>
      </c>
      <c r="E401" s="54" t="s">
        <v>118</v>
      </c>
      <c r="F401" s="18">
        <v>0</v>
      </c>
      <c r="G401" s="18"/>
      <c r="H401" s="18">
        <v>0</v>
      </c>
      <c r="I401" s="18">
        <f>ROUND(H401,0)</f>
        <v>0</v>
      </c>
      <c r="J401" s="21"/>
      <c r="K401" s="24">
        <v>835</v>
      </c>
      <c r="L401" s="25">
        <v>0</v>
      </c>
      <c r="M401" s="25">
        <v>0</v>
      </c>
    </row>
    <row r="402" spans="1:13" ht="27">
      <c r="A402" s="68"/>
      <c r="B402" s="68"/>
      <c r="C402" s="68"/>
      <c r="D402" s="68"/>
      <c r="E402" s="54" t="s">
        <v>681</v>
      </c>
      <c r="F402" s="18">
        <v>0</v>
      </c>
      <c r="G402" s="18">
        <v>0</v>
      </c>
      <c r="H402" s="18">
        <v>0</v>
      </c>
      <c r="I402" s="18"/>
      <c r="J402" s="21" t="s">
        <v>682</v>
      </c>
      <c r="K402" s="24"/>
      <c r="L402" s="25"/>
      <c r="M402" s="25"/>
    </row>
    <row r="403" spans="1:13" ht="27">
      <c r="A403" s="68"/>
      <c r="B403" s="68"/>
      <c r="C403" s="68"/>
      <c r="D403" s="68"/>
      <c r="E403" s="54" t="s">
        <v>683</v>
      </c>
      <c r="F403" s="18">
        <v>0</v>
      </c>
      <c r="G403" s="18">
        <v>0</v>
      </c>
      <c r="H403" s="18">
        <v>0</v>
      </c>
      <c r="I403" s="18"/>
      <c r="J403" s="21" t="s">
        <v>684</v>
      </c>
      <c r="K403" s="24"/>
      <c r="L403" s="25"/>
      <c r="M403" s="25"/>
    </row>
    <row r="404" spans="1:13" ht="27">
      <c r="A404" s="68"/>
      <c r="B404" s="68"/>
      <c r="C404" s="68"/>
      <c r="D404" s="68"/>
      <c r="E404" s="54" t="s">
        <v>685</v>
      </c>
      <c r="F404" s="18">
        <v>0</v>
      </c>
      <c r="G404" s="18">
        <v>0</v>
      </c>
      <c r="H404" s="18">
        <v>0</v>
      </c>
      <c r="I404" s="18"/>
      <c r="J404" s="21" t="s">
        <v>686</v>
      </c>
      <c r="K404" s="24"/>
      <c r="L404" s="25"/>
      <c r="M404" s="25"/>
    </row>
    <row r="405" spans="1:13" ht="27">
      <c r="A405" s="68"/>
      <c r="B405" s="68"/>
      <c r="C405" s="68"/>
      <c r="D405" s="68"/>
      <c r="E405" s="54" t="s">
        <v>687</v>
      </c>
      <c r="F405" s="18">
        <v>0</v>
      </c>
      <c r="G405" s="18">
        <v>0</v>
      </c>
      <c r="H405" s="18">
        <v>0</v>
      </c>
      <c r="I405" s="18"/>
      <c r="J405" s="21" t="s">
        <v>688</v>
      </c>
      <c r="K405" s="24"/>
      <c r="L405" s="25"/>
      <c r="M405" s="25"/>
    </row>
    <row r="406" spans="1:13" ht="27">
      <c r="A406" s="68"/>
      <c r="B406" s="68"/>
      <c r="C406" s="68"/>
      <c r="D406" s="68"/>
      <c r="E406" s="54" t="s">
        <v>689</v>
      </c>
      <c r="F406" s="18">
        <v>0</v>
      </c>
      <c r="G406" s="18">
        <v>0</v>
      </c>
      <c r="H406" s="18">
        <v>0</v>
      </c>
      <c r="I406" s="18"/>
      <c r="J406" s="21" t="s">
        <v>690</v>
      </c>
      <c r="K406" s="24"/>
      <c r="L406" s="25"/>
      <c r="M406" s="25"/>
    </row>
    <row r="407" spans="1:13" ht="27">
      <c r="A407" s="68"/>
      <c r="B407" s="68"/>
      <c r="C407" s="68"/>
      <c r="D407" s="68"/>
      <c r="E407" s="54" t="s">
        <v>691</v>
      </c>
      <c r="F407" s="18">
        <v>0</v>
      </c>
      <c r="G407" s="18">
        <v>0</v>
      </c>
      <c r="H407" s="18">
        <v>0</v>
      </c>
      <c r="I407" s="18"/>
      <c r="J407" s="21" t="s">
        <v>692</v>
      </c>
      <c r="K407" s="24"/>
      <c r="L407" s="25"/>
      <c r="M407" s="25"/>
    </row>
    <row r="408" spans="1:13" ht="13.5" customHeight="1">
      <c r="A408" s="68"/>
      <c r="B408" s="68"/>
      <c r="C408" s="68">
        <v>2</v>
      </c>
      <c r="D408" s="68" t="s">
        <v>2122</v>
      </c>
      <c r="E408" s="54" t="s">
        <v>118</v>
      </c>
      <c r="F408" s="18">
        <v>0</v>
      </c>
      <c r="G408" s="18"/>
      <c r="H408" s="18">
        <v>0</v>
      </c>
      <c r="I408" s="18">
        <f>ROUND(H408,0)</f>
        <v>0</v>
      </c>
      <c r="J408" s="21"/>
      <c r="K408" s="24">
        <v>5410</v>
      </c>
      <c r="L408" s="25">
        <v>0</v>
      </c>
      <c r="M408" s="25">
        <v>0</v>
      </c>
    </row>
    <row r="409" spans="1:13" ht="27">
      <c r="A409" s="68"/>
      <c r="B409" s="68"/>
      <c r="C409" s="68"/>
      <c r="D409" s="68"/>
      <c r="E409" s="54" t="s">
        <v>694</v>
      </c>
      <c r="F409" s="18">
        <v>0</v>
      </c>
      <c r="G409" s="18">
        <v>0</v>
      </c>
      <c r="H409" s="18">
        <v>0</v>
      </c>
      <c r="I409" s="18"/>
      <c r="J409" s="21" t="s">
        <v>695</v>
      </c>
      <c r="K409" s="24"/>
      <c r="L409" s="25"/>
      <c r="M409" s="25"/>
    </row>
    <row r="410" spans="1:13" ht="27">
      <c r="A410" s="68"/>
      <c r="B410" s="68"/>
      <c r="C410" s="68"/>
      <c r="D410" s="68"/>
      <c r="E410" s="54" t="s">
        <v>696</v>
      </c>
      <c r="F410" s="18">
        <v>0</v>
      </c>
      <c r="G410" s="18">
        <v>0</v>
      </c>
      <c r="H410" s="18">
        <v>0</v>
      </c>
      <c r="I410" s="18"/>
      <c r="J410" s="21" t="s">
        <v>471</v>
      </c>
      <c r="K410" s="24"/>
      <c r="L410" s="25"/>
      <c r="M410" s="25"/>
    </row>
    <row r="411" spans="1:13" ht="27">
      <c r="A411" s="68"/>
      <c r="B411" s="68"/>
      <c r="C411" s="68"/>
      <c r="D411" s="68"/>
      <c r="E411" s="54" t="s">
        <v>697</v>
      </c>
      <c r="F411" s="18">
        <v>0</v>
      </c>
      <c r="G411" s="18">
        <v>0</v>
      </c>
      <c r="H411" s="18">
        <v>0</v>
      </c>
      <c r="I411" s="18"/>
      <c r="J411" s="21" t="s">
        <v>698</v>
      </c>
      <c r="K411" s="24"/>
      <c r="L411" s="25"/>
      <c r="M411" s="25"/>
    </row>
    <row r="412" spans="1:13" ht="27">
      <c r="A412" s="68"/>
      <c r="B412" s="68"/>
      <c r="C412" s="68"/>
      <c r="D412" s="68"/>
      <c r="E412" s="54" t="s">
        <v>699</v>
      </c>
      <c r="F412" s="18">
        <v>0</v>
      </c>
      <c r="G412" s="18">
        <v>0</v>
      </c>
      <c r="H412" s="18">
        <v>0</v>
      </c>
      <c r="I412" s="18"/>
      <c r="J412" s="21" t="s">
        <v>700</v>
      </c>
      <c r="K412" s="24"/>
      <c r="L412" s="25"/>
      <c r="M412" s="25"/>
    </row>
    <row r="413" spans="1:13" ht="27">
      <c r="A413" s="68"/>
      <c r="B413" s="68"/>
      <c r="C413" s="68"/>
      <c r="D413" s="68"/>
      <c r="E413" s="54" t="s">
        <v>701</v>
      </c>
      <c r="F413" s="18">
        <v>0</v>
      </c>
      <c r="G413" s="18">
        <v>0</v>
      </c>
      <c r="H413" s="18">
        <v>0</v>
      </c>
      <c r="I413" s="18"/>
      <c r="J413" s="21" t="s">
        <v>702</v>
      </c>
      <c r="K413" s="24"/>
      <c r="L413" s="25"/>
      <c r="M413" s="25"/>
    </row>
    <row r="414" spans="1:13" ht="27">
      <c r="A414" s="68"/>
      <c r="B414" s="68"/>
      <c r="C414" s="68"/>
      <c r="D414" s="68"/>
      <c r="E414" s="54" t="s">
        <v>703</v>
      </c>
      <c r="F414" s="18">
        <v>0</v>
      </c>
      <c r="G414" s="18">
        <v>0</v>
      </c>
      <c r="H414" s="18">
        <v>0</v>
      </c>
      <c r="I414" s="18"/>
      <c r="J414" s="21" t="s">
        <v>704</v>
      </c>
      <c r="K414" s="24"/>
      <c r="L414" s="25"/>
      <c r="M414" s="25"/>
    </row>
    <row r="415" spans="1:13" ht="27">
      <c r="A415" s="68"/>
      <c r="B415" s="68"/>
      <c r="C415" s="68">
        <v>2</v>
      </c>
      <c r="D415" s="68" t="s">
        <v>2123</v>
      </c>
      <c r="E415" s="54" t="s">
        <v>705</v>
      </c>
      <c r="F415" s="18">
        <v>0</v>
      </c>
      <c r="G415" s="18">
        <v>0</v>
      </c>
      <c r="H415" s="18">
        <v>0</v>
      </c>
      <c r="I415" s="18"/>
      <c r="J415" s="21" t="s">
        <v>706</v>
      </c>
      <c r="K415" s="24"/>
      <c r="L415" s="25"/>
      <c r="M415" s="25"/>
    </row>
    <row r="416" spans="1:13" ht="27">
      <c r="A416" s="68"/>
      <c r="B416" s="68"/>
      <c r="C416" s="68"/>
      <c r="D416" s="68"/>
      <c r="E416" s="54" t="s">
        <v>707</v>
      </c>
      <c r="F416" s="18">
        <v>0</v>
      </c>
      <c r="G416" s="18">
        <v>0</v>
      </c>
      <c r="H416" s="18">
        <v>0</v>
      </c>
      <c r="I416" s="18"/>
      <c r="J416" s="21" t="s">
        <v>708</v>
      </c>
      <c r="K416" s="24"/>
      <c r="L416" s="25"/>
      <c r="M416" s="25"/>
    </row>
    <row r="417" spans="1:13" ht="13.5" customHeight="1">
      <c r="A417" s="68"/>
      <c r="B417" s="68"/>
      <c r="C417" s="68">
        <v>3</v>
      </c>
      <c r="D417" s="68" t="s">
        <v>709</v>
      </c>
      <c r="E417" s="54" t="s">
        <v>118</v>
      </c>
      <c r="F417" s="18">
        <v>0</v>
      </c>
      <c r="G417" s="18"/>
      <c r="H417" s="18">
        <v>0</v>
      </c>
      <c r="I417" s="18">
        <f>ROUND(H417,0)</f>
        <v>0</v>
      </c>
      <c r="J417" s="21"/>
      <c r="K417" s="24">
        <v>242</v>
      </c>
      <c r="L417" s="25">
        <v>0</v>
      </c>
      <c r="M417" s="25">
        <v>0</v>
      </c>
    </row>
    <row r="418" spans="1:13" ht="27">
      <c r="A418" s="68"/>
      <c r="B418" s="68"/>
      <c r="C418" s="68"/>
      <c r="D418" s="68"/>
      <c r="E418" s="54" t="s">
        <v>710</v>
      </c>
      <c r="F418" s="18">
        <v>0</v>
      </c>
      <c r="G418" s="18">
        <v>0</v>
      </c>
      <c r="H418" s="18">
        <v>0</v>
      </c>
      <c r="I418" s="18"/>
      <c r="J418" s="21" t="s">
        <v>700</v>
      </c>
      <c r="K418" s="24"/>
      <c r="L418" s="25"/>
      <c r="M418" s="25"/>
    </row>
    <row r="419" spans="1:13" ht="27">
      <c r="A419" s="68"/>
      <c r="B419" s="68"/>
      <c r="C419" s="68"/>
      <c r="D419" s="68"/>
      <c r="E419" s="54" t="s">
        <v>711</v>
      </c>
      <c r="F419" s="18">
        <v>0</v>
      </c>
      <c r="G419" s="18">
        <v>0</v>
      </c>
      <c r="H419" s="18">
        <v>0</v>
      </c>
      <c r="I419" s="18"/>
      <c r="J419" s="21" t="s">
        <v>712</v>
      </c>
      <c r="K419" s="24"/>
      <c r="L419" s="25"/>
      <c r="M419" s="25"/>
    </row>
    <row r="420" spans="1:13" ht="27">
      <c r="A420" s="68"/>
      <c r="B420" s="68"/>
      <c r="C420" s="68"/>
      <c r="D420" s="68"/>
      <c r="E420" s="54" t="s">
        <v>713</v>
      </c>
      <c r="F420" s="18">
        <v>0</v>
      </c>
      <c r="G420" s="18">
        <v>0</v>
      </c>
      <c r="H420" s="18">
        <v>0</v>
      </c>
      <c r="I420" s="18"/>
      <c r="J420" s="21" t="s">
        <v>684</v>
      </c>
      <c r="K420" s="24"/>
      <c r="L420" s="25"/>
      <c r="M420" s="25"/>
    </row>
    <row r="421" spans="1:13" ht="27">
      <c r="A421" s="68"/>
      <c r="B421" s="68"/>
      <c r="C421" s="68"/>
      <c r="D421" s="68"/>
      <c r="E421" s="54" t="s">
        <v>714</v>
      </c>
      <c r="F421" s="18">
        <v>0</v>
      </c>
      <c r="G421" s="18">
        <v>0</v>
      </c>
      <c r="H421" s="18">
        <v>0</v>
      </c>
      <c r="I421" s="18"/>
      <c r="J421" s="21" t="s">
        <v>684</v>
      </c>
      <c r="K421" s="24"/>
      <c r="L421" s="25"/>
      <c r="M421" s="25"/>
    </row>
    <row r="422" spans="1:13" ht="27">
      <c r="A422" s="68"/>
      <c r="B422" s="68"/>
      <c r="C422" s="68"/>
      <c r="D422" s="68"/>
      <c r="E422" s="54" t="s">
        <v>715</v>
      </c>
      <c r="F422" s="18">
        <v>0</v>
      </c>
      <c r="G422" s="18">
        <v>0</v>
      </c>
      <c r="H422" s="18">
        <v>0</v>
      </c>
      <c r="I422" s="18"/>
      <c r="J422" s="21" t="s">
        <v>700</v>
      </c>
      <c r="K422" s="24"/>
      <c r="L422" s="25"/>
      <c r="M422" s="25"/>
    </row>
    <row r="423" spans="1:13" ht="15">
      <c r="A423" s="68"/>
      <c r="B423" s="68"/>
      <c r="C423" s="68">
        <v>4</v>
      </c>
      <c r="D423" s="68" t="s">
        <v>716</v>
      </c>
      <c r="E423" s="54" t="s">
        <v>118</v>
      </c>
      <c r="F423" s="18">
        <v>0</v>
      </c>
      <c r="G423" s="18"/>
      <c r="H423" s="18">
        <v>0</v>
      </c>
      <c r="I423" s="18">
        <f>ROUND(H423,0)</f>
        <v>0</v>
      </c>
      <c r="J423" s="21"/>
      <c r="K423" s="24">
        <v>66</v>
      </c>
      <c r="L423" s="25">
        <v>0</v>
      </c>
      <c r="M423" s="25">
        <v>0</v>
      </c>
    </row>
    <row r="424" spans="1:13" ht="27">
      <c r="A424" s="68"/>
      <c r="B424" s="68"/>
      <c r="C424" s="68"/>
      <c r="D424" s="68"/>
      <c r="E424" s="54" t="s">
        <v>717</v>
      </c>
      <c r="F424" s="18">
        <v>0</v>
      </c>
      <c r="G424" s="18">
        <v>0</v>
      </c>
      <c r="H424" s="18">
        <v>0</v>
      </c>
      <c r="I424" s="18"/>
      <c r="J424" s="21" t="s">
        <v>718</v>
      </c>
      <c r="K424" s="24"/>
      <c r="L424" s="25"/>
      <c r="M424" s="25"/>
    </row>
    <row r="425" spans="1:13" s="23" customFormat="1" ht="14.25">
      <c r="A425" s="68">
        <v>14</v>
      </c>
      <c r="B425" s="68" t="s">
        <v>52</v>
      </c>
      <c r="C425" s="70" t="s">
        <v>64</v>
      </c>
      <c r="D425" s="71"/>
      <c r="E425" s="71"/>
      <c r="F425" s="38">
        <v>4491</v>
      </c>
      <c r="G425" s="38"/>
      <c r="H425" s="38">
        <v>66834.533299999996</v>
      </c>
      <c r="I425" s="38">
        <f>SUM(I426,I431,I440,I446)</f>
        <v>66835</v>
      </c>
      <c r="J425" s="40"/>
      <c r="K425" s="43">
        <f>SUM(K426,K431,K440,K446)</f>
        <v>47</v>
      </c>
      <c r="L425" s="44">
        <v>47</v>
      </c>
      <c r="M425" s="44">
        <v>66788</v>
      </c>
    </row>
    <row r="426" spans="1:13" ht="15">
      <c r="A426" s="68"/>
      <c r="B426" s="68"/>
      <c r="C426" s="68">
        <v>1</v>
      </c>
      <c r="D426" s="68" t="s">
        <v>237</v>
      </c>
      <c r="E426" s="54" t="s">
        <v>118</v>
      </c>
      <c r="F426" s="18">
        <v>355</v>
      </c>
      <c r="G426" s="18"/>
      <c r="H426" s="18">
        <v>1969.6679999999999</v>
      </c>
      <c r="I426" s="18">
        <f>ROUND(H426,0)</f>
        <v>1970</v>
      </c>
      <c r="J426" s="21"/>
      <c r="K426" s="24">
        <v>47</v>
      </c>
      <c r="L426" s="25">
        <v>47</v>
      </c>
      <c r="M426" s="25">
        <v>1923</v>
      </c>
    </row>
    <row r="427" spans="1:13" ht="27">
      <c r="A427" s="68"/>
      <c r="B427" s="68"/>
      <c r="C427" s="68"/>
      <c r="D427" s="68"/>
      <c r="E427" s="54" t="s">
        <v>719</v>
      </c>
      <c r="F427" s="18">
        <v>11</v>
      </c>
      <c r="G427" s="18">
        <v>4.7160000000000002</v>
      </c>
      <c r="H427" s="18">
        <v>51.875999999999998</v>
      </c>
      <c r="I427" s="18"/>
      <c r="J427" s="21" t="s">
        <v>720</v>
      </c>
      <c r="K427" s="24"/>
      <c r="L427" s="25"/>
      <c r="M427" s="25"/>
    </row>
    <row r="428" spans="1:13" ht="27">
      <c r="A428" s="68"/>
      <c r="B428" s="68"/>
      <c r="C428" s="68"/>
      <c r="D428" s="68"/>
      <c r="E428" s="54" t="s">
        <v>721</v>
      </c>
      <c r="F428" s="18">
        <v>7</v>
      </c>
      <c r="G428" s="18">
        <v>5.6280000000000001</v>
      </c>
      <c r="H428" s="18">
        <v>39.396000000000001</v>
      </c>
      <c r="I428" s="18"/>
      <c r="J428" s="21" t="s">
        <v>722</v>
      </c>
      <c r="K428" s="24"/>
      <c r="L428" s="25"/>
      <c r="M428" s="25"/>
    </row>
    <row r="429" spans="1:13" ht="27">
      <c r="A429" s="68"/>
      <c r="B429" s="68"/>
      <c r="C429" s="68"/>
      <c r="D429" s="68"/>
      <c r="E429" s="54" t="s">
        <v>723</v>
      </c>
      <c r="F429" s="18">
        <v>20</v>
      </c>
      <c r="G429" s="18">
        <v>4.7160000000000002</v>
      </c>
      <c r="H429" s="18">
        <v>94.32</v>
      </c>
      <c r="I429" s="18"/>
      <c r="J429" s="21" t="s">
        <v>724</v>
      </c>
      <c r="K429" s="24"/>
      <c r="L429" s="25"/>
      <c r="M429" s="25"/>
    </row>
    <row r="430" spans="1:13" ht="27">
      <c r="A430" s="68"/>
      <c r="B430" s="68"/>
      <c r="C430" s="68"/>
      <c r="D430" s="68"/>
      <c r="E430" s="54" t="s">
        <v>238</v>
      </c>
      <c r="F430" s="18">
        <v>317</v>
      </c>
      <c r="G430" s="18">
        <v>5.6280000000000001</v>
      </c>
      <c r="H430" s="18">
        <v>1784.076</v>
      </c>
      <c r="I430" s="18"/>
      <c r="J430" s="21" t="s">
        <v>725</v>
      </c>
      <c r="K430" s="24"/>
      <c r="L430" s="25"/>
      <c r="M430" s="25"/>
    </row>
    <row r="431" spans="1:13" ht="15">
      <c r="A431" s="68"/>
      <c r="B431" s="68"/>
      <c r="C431" s="68">
        <v>2</v>
      </c>
      <c r="D431" s="68" t="s">
        <v>239</v>
      </c>
      <c r="E431" s="54" t="s">
        <v>118</v>
      </c>
      <c r="F431" s="18">
        <v>1507</v>
      </c>
      <c r="G431" s="18"/>
      <c r="H431" s="18">
        <v>22736.741999999998</v>
      </c>
      <c r="I431" s="18">
        <f>ROUND(H431,0)</f>
        <v>22737</v>
      </c>
      <c r="J431" s="21"/>
      <c r="K431" s="24">
        <v>0</v>
      </c>
      <c r="L431" s="25">
        <v>0</v>
      </c>
      <c r="M431" s="25">
        <v>22737</v>
      </c>
    </row>
    <row r="432" spans="1:13" ht="15">
      <c r="A432" s="68"/>
      <c r="B432" s="68"/>
      <c r="C432" s="68"/>
      <c r="D432" s="68"/>
      <c r="E432" s="54" t="s">
        <v>726</v>
      </c>
      <c r="F432" s="18">
        <v>1050</v>
      </c>
      <c r="G432" s="18">
        <v>9.4</v>
      </c>
      <c r="H432" s="18">
        <v>9870</v>
      </c>
      <c r="I432" s="18"/>
      <c r="J432" s="21" t="s">
        <v>121</v>
      </c>
      <c r="K432" s="24"/>
      <c r="L432" s="25"/>
      <c r="M432" s="25"/>
    </row>
    <row r="433" spans="1:13" ht="15">
      <c r="A433" s="68"/>
      <c r="B433" s="68"/>
      <c r="C433" s="68"/>
      <c r="D433" s="68"/>
      <c r="E433" s="54" t="s">
        <v>727</v>
      </c>
      <c r="F433" s="18">
        <v>2</v>
      </c>
      <c r="G433" s="18">
        <v>9.3840000000000003</v>
      </c>
      <c r="H433" s="18">
        <v>18.768000000000001</v>
      </c>
      <c r="I433" s="18"/>
      <c r="J433" s="21" t="s">
        <v>121</v>
      </c>
      <c r="K433" s="24"/>
      <c r="L433" s="25"/>
      <c r="M433" s="25"/>
    </row>
    <row r="434" spans="1:13" ht="15">
      <c r="A434" s="68"/>
      <c r="B434" s="68"/>
      <c r="C434" s="68"/>
      <c r="D434" s="68"/>
      <c r="E434" s="54" t="s">
        <v>728</v>
      </c>
      <c r="F434" s="18">
        <v>1</v>
      </c>
      <c r="G434" s="18">
        <v>30</v>
      </c>
      <c r="H434" s="18">
        <v>30</v>
      </c>
      <c r="I434" s="18"/>
      <c r="J434" s="21" t="s">
        <v>121</v>
      </c>
      <c r="K434" s="24"/>
      <c r="L434" s="25"/>
      <c r="M434" s="25"/>
    </row>
    <row r="435" spans="1:13" ht="15">
      <c r="A435" s="68"/>
      <c r="B435" s="68"/>
      <c r="C435" s="68"/>
      <c r="D435" s="68"/>
      <c r="E435" s="54" t="s">
        <v>729</v>
      </c>
      <c r="F435" s="18">
        <v>377</v>
      </c>
      <c r="G435" s="18">
        <v>29.861999999999998</v>
      </c>
      <c r="H435" s="18">
        <v>11257.974</v>
      </c>
      <c r="I435" s="18"/>
      <c r="J435" s="21" t="s">
        <v>121</v>
      </c>
      <c r="K435" s="24"/>
      <c r="L435" s="25"/>
      <c r="M435" s="25"/>
    </row>
    <row r="436" spans="1:13" ht="15">
      <c r="A436" s="68"/>
      <c r="B436" s="68"/>
      <c r="C436" s="68"/>
      <c r="D436" s="68"/>
      <c r="E436" s="54" t="s">
        <v>730</v>
      </c>
      <c r="F436" s="18">
        <v>1</v>
      </c>
      <c r="G436" s="18">
        <v>30</v>
      </c>
      <c r="H436" s="18">
        <v>30</v>
      </c>
      <c r="I436" s="18"/>
      <c r="J436" s="21" t="s">
        <v>121</v>
      </c>
      <c r="K436" s="24"/>
      <c r="L436" s="25"/>
      <c r="M436" s="25"/>
    </row>
    <row r="437" spans="1:13" ht="15">
      <c r="A437" s="68"/>
      <c r="B437" s="68"/>
      <c r="C437" s="68"/>
      <c r="D437" s="68"/>
      <c r="E437" s="54" t="s">
        <v>731</v>
      </c>
      <c r="F437" s="18">
        <v>1</v>
      </c>
      <c r="G437" s="18">
        <v>30</v>
      </c>
      <c r="H437" s="18">
        <v>30</v>
      </c>
      <c r="I437" s="18"/>
      <c r="J437" s="21" t="s">
        <v>121</v>
      </c>
      <c r="K437" s="24"/>
      <c r="L437" s="25"/>
      <c r="M437" s="25"/>
    </row>
    <row r="438" spans="1:13" ht="15">
      <c r="A438" s="68"/>
      <c r="B438" s="68"/>
      <c r="C438" s="68"/>
      <c r="D438" s="68"/>
      <c r="E438" s="54" t="s">
        <v>732</v>
      </c>
      <c r="F438" s="18">
        <v>57</v>
      </c>
      <c r="G438" s="18">
        <v>20</v>
      </c>
      <c r="H438" s="18">
        <v>1140</v>
      </c>
      <c r="I438" s="18"/>
      <c r="J438" s="21" t="s">
        <v>121</v>
      </c>
      <c r="K438" s="24"/>
      <c r="L438" s="25"/>
      <c r="M438" s="25"/>
    </row>
    <row r="439" spans="1:13" ht="15">
      <c r="A439" s="68"/>
      <c r="B439" s="68"/>
      <c r="C439" s="68"/>
      <c r="D439" s="68"/>
      <c r="E439" s="54" t="s">
        <v>733</v>
      </c>
      <c r="F439" s="18">
        <v>18</v>
      </c>
      <c r="G439" s="18">
        <v>20</v>
      </c>
      <c r="H439" s="18">
        <v>360</v>
      </c>
      <c r="I439" s="18"/>
      <c r="J439" s="21" t="s">
        <v>121</v>
      </c>
      <c r="K439" s="24"/>
      <c r="L439" s="25"/>
      <c r="M439" s="25"/>
    </row>
    <row r="440" spans="1:13" ht="15">
      <c r="A440" s="68">
        <v>14</v>
      </c>
      <c r="B440" s="68" t="s">
        <v>2145</v>
      </c>
      <c r="C440" s="68">
        <v>3</v>
      </c>
      <c r="D440" s="68" t="s">
        <v>242</v>
      </c>
      <c r="E440" s="54" t="s">
        <v>118</v>
      </c>
      <c r="F440" s="18">
        <v>679</v>
      </c>
      <c r="G440" s="18"/>
      <c r="H440" s="18">
        <v>12024.213</v>
      </c>
      <c r="I440" s="18">
        <f>ROUND(H440,0)</f>
        <v>12024</v>
      </c>
      <c r="J440" s="21"/>
      <c r="K440" s="24">
        <v>0</v>
      </c>
      <c r="L440" s="25">
        <v>0</v>
      </c>
      <c r="M440" s="25">
        <v>12024</v>
      </c>
    </row>
    <row r="441" spans="1:13" ht="15">
      <c r="A441" s="68"/>
      <c r="B441" s="68"/>
      <c r="C441" s="68"/>
      <c r="D441" s="68"/>
      <c r="E441" s="54" t="s">
        <v>734</v>
      </c>
      <c r="F441" s="18">
        <v>89</v>
      </c>
      <c r="G441" s="18">
        <v>29.861999999999998</v>
      </c>
      <c r="H441" s="18">
        <v>2657.7179999999998</v>
      </c>
      <c r="I441" s="18"/>
      <c r="J441" s="21" t="s">
        <v>121</v>
      </c>
      <c r="K441" s="24"/>
      <c r="L441" s="25"/>
      <c r="M441" s="25"/>
    </row>
    <row r="442" spans="1:13" ht="15">
      <c r="A442" s="68"/>
      <c r="B442" s="68"/>
      <c r="C442" s="68"/>
      <c r="D442" s="68"/>
      <c r="E442" s="54" t="s">
        <v>735</v>
      </c>
      <c r="F442" s="18">
        <v>17</v>
      </c>
      <c r="G442" s="18">
        <v>12.432</v>
      </c>
      <c r="H442" s="18">
        <v>211.34399999999999</v>
      </c>
      <c r="I442" s="18"/>
      <c r="J442" s="21" t="s">
        <v>121</v>
      </c>
      <c r="K442" s="24"/>
      <c r="L442" s="25"/>
      <c r="M442" s="25"/>
    </row>
    <row r="443" spans="1:13" ht="15">
      <c r="A443" s="68"/>
      <c r="B443" s="68"/>
      <c r="C443" s="68"/>
      <c r="D443" s="68"/>
      <c r="E443" s="54" t="s">
        <v>736</v>
      </c>
      <c r="F443" s="18">
        <v>3</v>
      </c>
      <c r="G443" s="18">
        <v>30</v>
      </c>
      <c r="H443" s="18">
        <v>90</v>
      </c>
      <c r="I443" s="18"/>
      <c r="J443" s="21" t="s">
        <v>121</v>
      </c>
      <c r="K443" s="24"/>
      <c r="L443" s="25"/>
      <c r="M443" s="25"/>
    </row>
    <row r="444" spans="1:13" ht="15">
      <c r="A444" s="68"/>
      <c r="B444" s="68"/>
      <c r="C444" s="68"/>
      <c r="D444" s="68"/>
      <c r="E444" s="54" t="s">
        <v>737</v>
      </c>
      <c r="F444" s="18">
        <v>465</v>
      </c>
      <c r="G444" s="18">
        <v>15</v>
      </c>
      <c r="H444" s="18">
        <v>6975</v>
      </c>
      <c r="I444" s="18"/>
      <c r="J444" s="21" t="s">
        <v>121</v>
      </c>
      <c r="K444" s="24"/>
      <c r="L444" s="25"/>
      <c r="M444" s="25"/>
    </row>
    <row r="445" spans="1:13" ht="15">
      <c r="A445" s="68"/>
      <c r="B445" s="68"/>
      <c r="C445" s="68"/>
      <c r="D445" s="68"/>
      <c r="E445" s="54" t="s">
        <v>738</v>
      </c>
      <c r="F445" s="18">
        <v>105</v>
      </c>
      <c r="G445" s="18">
        <v>19.906199999999998</v>
      </c>
      <c r="H445" s="18">
        <v>2090.1509999999998</v>
      </c>
      <c r="I445" s="18"/>
      <c r="J445" s="21" t="s">
        <v>121</v>
      </c>
      <c r="K445" s="24"/>
      <c r="L445" s="25"/>
      <c r="M445" s="25"/>
    </row>
    <row r="446" spans="1:13" ht="13.5" customHeight="1">
      <c r="A446" s="68"/>
      <c r="B446" s="68"/>
      <c r="C446" s="68">
        <v>4</v>
      </c>
      <c r="D446" s="68" t="s">
        <v>2144</v>
      </c>
      <c r="E446" s="54" t="s">
        <v>118</v>
      </c>
      <c r="F446" s="18">
        <v>1950</v>
      </c>
      <c r="G446" s="18"/>
      <c r="H446" s="18">
        <v>30103.9103</v>
      </c>
      <c r="I446" s="18">
        <f>ROUND(H446,0)</f>
        <v>30104</v>
      </c>
      <c r="J446" s="21"/>
      <c r="K446" s="24">
        <v>0</v>
      </c>
      <c r="L446" s="25">
        <v>0</v>
      </c>
      <c r="M446" s="25">
        <v>30104</v>
      </c>
    </row>
    <row r="447" spans="1:13" ht="15">
      <c r="A447" s="68"/>
      <c r="B447" s="68"/>
      <c r="C447" s="68"/>
      <c r="D447" s="68"/>
      <c r="E447" s="54" t="s">
        <v>739</v>
      </c>
      <c r="F447" s="18">
        <v>3</v>
      </c>
      <c r="G447" s="18">
        <v>4.3544999999999998</v>
      </c>
      <c r="H447" s="18">
        <v>13.063499999999999</v>
      </c>
      <c r="I447" s="18"/>
      <c r="J447" s="21" t="s">
        <v>121</v>
      </c>
      <c r="K447" s="24"/>
      <c r="L447" s="25"/>
      <c r="M447" s="25"/>
    </row>
    <row r="448" spans="1:13" ht="15">
      <c r="A448" s="68"/>
      <c r="B448" s="68"/>
      <c r="C448" s="68"/>
      <c r="D448" s="68"/>
      <c r="E448" s="54" t="s">
        <v>740</v>
      </c>
      <c r="F448" s="18">
        <v>173</v>
      </c>
      <c r="G448" s="18">
        <v>6.234</v>
      </c>
      <c r="H448" s="18">
        <v>1078.482</v>
      </c>
      <c r="I448" s="18"/>
      <c r="J448" s="21" t="s">
        <v>121</v>
      </c>
      <c r="K448" s="24"/>
      <c r="L448" s="25"/>
      <c r="M448" s="25"/>
    </row>
    <row r="449" spans="1:13" ht="15">
      <c r="A449" s="68"/>
      <c r="B449" s="68"/>
      <c r="C449" s="68"/>
      <c r="D449" s="68"/>
      <c r="E449" s="54" t="s">
        <v>741</v>
      </c>
      <c r="F449" s="18">
        <v>9</v>
      </c>
      <c r="G449" s="18">
        <v>9.3339999999999996</v>
      </c>
      <c r="H449" s="18">
        <v>84.006</v>
      </c>
      <c r="I449" s="18"/>
      <c r="J449" s="21" t="s">
        <v>121</v>
      </c>
      <c r="K449" s="24"/>
      <c r="L449" s="25"/>
      <c r="M449" s="25"/>
    </row>
    <row r="450" spans="1:13" ht="13.5" customHeight="1">
      <c r="A450" s="68"/>
      <c r="B450" s="68"/>
      <c r="C450" s="68"/>
      <c r="D450" s="68"/>
      <c r="E450" s="54" t="s">
        <v>742</v>
      </c>
      <c r="F450" s="18">
        <v>616</v>
      </c>
      <c r="G450" s="18">
        <v>6.42</v>
      </c>
      <c r="H450" s="18">
        <v>3954.72</v>
      </c>
      <c r="I450" s="18"/>
      <c r="J450" s="21" t="s">
        <v>121</v>
      </c>
      <c r="K450" s="24"/>
      <c r="L450" s="25"/>
      <c r="M450" s="25"/>
    </row>
    <row r="451" spans="1:13" ht="15">
      <c r="A451" s="68"/>
      <c r="B451" s="68"/>
      <c r="C451" s="68"/>
      <c r="D451" s="68"/>
      <c r="E451" s="54" t="s">
        <v>743</v>
      </c>
      <c r="F451" s="18">
        <v>29</v>
      </c>
      <c r="G451" s="18">
        <v>9.5869999999999997</v>
      </c>
      <c r="H451" s="18">
        <v>278.02300000000002</v>
      </c>
      <c r="I451" s="18"/>
      <c r="J451" s="21" t="s">
        <v>121</v>
      </c>
      <c r="K451" s="24"/>
      <c r="L451" s="25"/>
      <c r="M451" s="25"/>
    </row>
    <row r="452" spans="1:13" ht="15">
      <c r="A452" s="68"/>
      <c r="B452" s="68"/>
      <c r="C452" s="68"/>
      <c r="D452" s="68"/>
      <c r="E452" s="54" t="s">
        <v>744</v>
      </c>
      <c r="F452" s="18">
        <v>10</v>
      </c>
      <c r="G452" s="18">
        <v>15</v>
      </c>
      <c r="H452" s="18">
        <v>150</v>
      </c>
      <c r="I452" s="18"/>
      <c r="J452" s="21" t="s">
        <v>121</v>
      </c>
      <c r="K452" s="24"/>
      <c r="L452" s="25"/>
      <c r="M452" s="25"/>
    </row>
    <row r="453" spans="1:13" ht="15">
      <c r="A453" s="68"/>
      <c r="B453" s="68"/>
      <c r="C453" s="68"/>
      <c r="D453" s="68"/>
      <c r="E453" s="54" t="s">
        <v>745</v>
      </c>
      <c r="F453" s="18">
        <v>1</v>
      </c>
      <c r="G453" s="18">
        <v>15</v>
      </c>
      <c r="H453" s="18">
        <v>15</v>
      </c>
      <c r="I453" s="18"/>
      <c r="J453" s="21" t="s">
        <v>121</v>
      </c>
      <c r="K453" s="24"/>
      <c r="L453" s="25"/>
      <c r="M453" s="25"/>
    </row>
    <row r="454" spans="1:13" ht="15">
      <c r="A454" s="68"/>
      <c r="B454" s="68"/>
      <c r="C454" s="68"/>
      <c r="D454" s="68"/>
      <c r="E454" s="54" t="s">
        <v>746</v>
      </c>
      <c r="F454" s="18">
        <v>6</v>
      </c>
      <c r="G454" s="18">
        <v>7.6589999999999998</v>
      </c>
      <c r="H454" s="18">
        <v>45.954000000000001</v>
      </c>
      <c r="I454" s="18"/>
      <c r="J454" s="21" t="s">
        <v>121</v>
      </c>
      <c r="K454" s="24"/>
      <c r="L454" s="25"/>
      <c r="M454" s="25"/>
    </row>
    <row r="455" spans="1:13" ht="15">
      <c r="A455" s="68"/>
      <c r="B455" s="68"/>
      <c r="C455" s="68"/>
      <c r="D455" s="68"/>
      <c r="E455" s="54" t="s">
        <v>747</v>
      </c>
      <c r="F455" s="18">
        <v>3</v>
      </c>
      <c r="G455" s="18">
        <v>15</v>
      </c>
      <c r="H455" s="18">
        <v>45</v>
      </c>
      <c r="I455" s="18"/>
      <c r="J455" s="21" t="s">
        <v>121</v>
      </c>
      <c r="K455" s="24"/>
      <c r="L455" s="25"/>
      <c r="M455" s="25"/>
    </row>
    <row r="456" spans="1:13" ht="15">
      <c r="A456" s="68"/>
      <c r="B456" s="68"/>
      <c r="C456" s="68"/>
      <c r="D456" s="68"/>
      <c r="E456" s="54" t="s">
        <v>748</v>
      </c>
      <c r="F456" s="18">
        <v>1</v>
      </c>
      <c r="G456" s="18">
        <v>30</v>
      </c>
      <c r="H456" s="18">
        <v>30</v>
      </c>
      <c r="I456" s="18"/>
      <c r="J456" s="21" t="s">
        <v>121</v>
      </c>
      <c r="K456" s="24"/>
      <c r="L456" s="25"/>
      <c r="M456" s="25"/>
    </row>
    <row r="457" spans="1:13" ht="15">
      <c r="A457" s="68"/>
      <c r="B457" s="68"/>
      <c r="C457" s="68"/>
      <c r="D457" s="68"/>
      <c r="E457" s="54" t="s">
        <v>749</v>
      </c>
      <c r="F457" s="18">
        <v>4</v>
      </c>
      <c r="G457" s="18">
        <v>29.851199999999999</v>
      </c>
      <c r="H457" s="18">
        <v>119.40479999999999</v>
      </c>
      <c r="I457" s="18"/>
      <c r="J457" s="21" t="s">
        <v>121</v>
      </c>
      <c r="K457" s="24"/>
      <c r="L457" s="25"/>
      <c r="M457" s="25"/>
    </row>
    <row r="458" spans="1:13" ht="15">
      <c r="A458" s="68"/>
      <c r="B458" s="68"/>
      <c r="C458" s="68"/>
      <c r="D458" s="68"/>
      <c r="E458" s="54" t="s">
        <v>750</v>
      </c>
      <c r="F458" s="18">
        <v>4</v>
      </c>
      <c r="G458" s="18">
        <v>30</v>
      </c>
      <c r="H458" s="18">
        <v>120</v>
      </c>
      <c r="I458" s="18"/>
      <c r="J458" s="21" t="s">
        <v>121</v>
      </c>
      <c r="K458" s="24"/>
      <c r="L458" s="25"/>
      <c r="M458" s="25"/>
    </row>
    <row r="459" spans="1:13" ht="15">
      <c r="A459" s="68"/>
      <c r="B459" s="68"/>
      <c r="C459" s="68"/>
      <c r="D459" s="68"/>
      <c r="E459" s="54" t="s">
        <v>751</v>
      </c>
      <c r="F459" s="18">
        <v>50</v>
      </c>
      <c r="G459" s="18">
        <v>30</v>
      </c>
      <c r="H459" s="18">
        <v>1500</v>
      </c>
      <c r="I459" s="18"/>
      <c r="J459" s="21" t="s">
        <v>121</v>
      </c>
      <c r="K459" s="24"/>
      <c r="L459" s="25"/>
      <c r="M459" s="25"/>
    </row>
    <row r="460" spans="1:13" ht="15">
      <c r="A460" s="68"/>
      <c r="B460" s="68"/>
      <c r="C460" s="68"/>
      <c r="D460" s="68"/>
      <c r="E460" s="54" t="s">
        <v>752</v>
      </c>
      <c r="F460" s="18">
        <v>64</v>
      </c>
      <c r="G460" s="18">
        <v>30</v>
      </c>
      <c r="H460" s="18">
        <v>1920</v>
      </c>
      <c r="I460" s="18"/>
      <c r="J460" s="21" t="s">
        <v>121</v>
      </c>
      <c r="K460" s="24"/>
      <c r="L460" s="25"/>
      <c r="M460" s="25"/>
    </row>
    <row r="461" spans="1:13" ht="15">
      <c r="A461" s="68"/>
      <c r="B461" s="68"/>
      <c r="C461" s="68"/>
      <c r="D461" s="68"/>
      <c r="E461" s="54" t="s">
        <v>753</v>
      </c>
      <c r="F461" s="18">
        <v>27</v>
      </c>
      <c r="G461" s="18">
        <v>30</v>
      </c>
      <c r="H461" s="18">
        <v>810</v>
      </c>
      <c r="I461" s="18"/>
      <c r="J461" s="21" t="s">
        <v>121</v>
      </c>
      <c r="K461" s="24"/>
      <c r="L461" s="25"/>
      <c r="M461" s="25"/>
    </row>
    <row r="462" spans="1:13" ht="15">
      <c r="A462" s="68"/>
      <c r="B462" s="68"/>
      <c r="C462" s="68"/>
      <c r="D462" s="68"/>
      <c r="E462" s="54" t="s">
        <v>754</v>
      </c>
      <c r="F462" s="18">
        <v>33</v>
      </c>
      <c r="G462" s="18">
        <v>30</v>
      </c>
      <c r="H462" s="18">
        <v>990</v>
      </c>
      <c r="I462" s="18"/>
      <c r="J462" s="21" t="s">
        <v>121</v>
      </c>
      <c r="K462" s="24"/>
      <c r="L462" s="25"/>
      <c r="M462" s="25"/>
    </row>
    <row r="463" spans="1:13" ht="15">
      <c r="A463" s="68"/>
      <c r="B463" s="68"/>
      <c r="C463" s="68"/>
      <c r="D463" s="68"/>
      <c r="E463" s="54" t="s">
        <v>755</v>
      </c>
      <c r="F463" s="18">
        <v>71</v>
      </c>
      <c r="G463" s="18">
        <v>30</v>
      </c>
      <c r="H463" s="18">
        <v>2130</v>
      </c>
      <c r="I463" s="18"/>
      <c r="J463" s="21" t="s">
        <v>121</v>
      </c>
      <c r="K463" s="24"/>
      <c r="L463" s="25"/>
      <c r="M463" s="25"/>
    </row>
    <row r="464" spans="1:13" ht="15">
      <c r="A464" s="68"/>
      <c r="B464" s="68"/>
      <c r="C464" s="68"/>
      <c r="D464" s="68"/>
      <c r="E464" s="54" t="s">
        <v>756</v>
      </c>
      <c r="F464" s="18">
        <v>38</v>
      </c>
      <c r="G464" s="18">
        <v>30</v>
      </c>
      <c r="H464" s="18">
        <v>1140</v>
      </c>
      <c r="I464" s="18"/>
      <c r="J464" s="21" t="s">
        <v>121</v>
      </c>
      <c r="K464" s="24"/>
      <c r="L464" s="25"/>
      <c r="M464" s="25"/>
    </row>
    <row r="465" spans="1:13" ht="15">
      <c r="A465" s="68"/>
      <c r="B465" s="68"/>
      <c r="C465" s="68"/>
      <c r="D465" s="68"/>
      <c r="E465" s="54" t="s">
        <v>757</v>
      </c>
      <c r="F465" s="18">
        <v>3</v>
      </c>
      <c r="G465" s="18">
        <v>30</v>
      </c>
      <c r="H465" s="18">
        <v>90</v>
      </c>
      <c r="I465" s="18"/>
      <c r="J465" s="21" t="s">
        <v>121</v>
      </c>
      <c r="K465" s="24"/>
      <c r="L465" s="25"/>
      <c r="M465" s="25"/>
    </row>
    <row r="466" spans="1:13" ht="15">
      <c r="A466" s="68"/>
      <c r="B466" s="68"/>
      <c r="C466" s="68"/>
      <c r="D466" s="68"/>
      <c r="E466" s="54" t="s">
        <v>758</v>
      </c>
      <c r="F466" s="18">
        <v>18</v>
      </c>
      <c r="G466" s="18">
        <v>30</v>
      </c>
      <c r="H466" s="18">
        <v>540</v>
      </c>
      <c r="I466" s="18"/>
      <c r="J466" s="21" t="s">
        <v>121</v>
      </c>
      <c r="K466" s="24"/>
      <c r="L466" s="25"/>
      <c r="M466" s="25"/>
    </row>
    <row r="467" spans="1:13" ht="15">
      <c r="A467" s="68"/>
      <c r="B467" s="68"/>
      <c r="C467" s="68"/>
      <c r="D467" s="68"/>
      <c r="E467" s="54" t="s">
        <v>759</v>
      </c>
      <c r="F467" s="18">
        <v>21</v>
      </c>
      <c r="G467" s="18">
        <v>7.4580000000000002</v>
      </c>
      <c r="H467" s="18">
        <v>156.61799999999999</v>
      </c>
      <c r="I467" s="18"/>
      <c r="J467" s="21" t="s">
        <v>121</v>
      </c>
      <c r="K467" s="24"/>
      <c r="L467" s="25"/>
      <c r="M467" s="25"/>
    </row>
    <row r="468" spans="1:13" ht="15">
      <c r="A468" s="68"/>
      <c r="B468" s="68"/>
      <c r="C468" s="68"/>
      <c r="D468" s="68"/>
      <c r="E468" s="54" t="s">
        <v>760</v>
      </c>
      <c r="F468" s="18">
        <v>7</v>
      </c>
      <c r="G468" s="18">
        <v>30</v>
      </c>
      <c r="H468" s="18">
        <v>210</v>
      </c>
      <c r="I468" s="18"/>
      <c r="J468" s="21" t="s">
        <v>121</v>
      </c>
      <c r="K468" s="24"/>
      <c r="L468" s="25"/>
      <c r="M468" s="25"/>
    </row>
    <row r="469" spans="1:13" ht="15" customHeight="1">
      <c r="A469" s="68"/>
      <c r="B469" s="68"/>
      <c r="C469" s="68"/>
      <c r="D469" s="68"/>
      <c r="E469" s="54" t="s">
        <v>761</v>
      </c>
      <c r="F469" s="18">
        <v>23</v>
      </c>
      <c r="G469" s="18">
        <v>30</v>
      </c>
      <c r="H469" s="18">
        <v>690</v>
      </c>
      <c r="I469" s="18"/>
      <c r="J469" s="21" t="s">
        <v>121</v>
      </c>
      <c r="K469" s="24"/>
      <c r="L469" s="25"/>
      <c r="M469" s="25"/>
    </row>
    <row r="470" spans="1:13" ht="15">
      <c r="A470" s="68"/>
      <c r="B470" s="68"/>
      <c r="C470" s="68"/>
      <c r="D470" s="68"/>
      <c r="E470" s="54" t="s">
        <v>762</v>
      </c>
      <c r="F470" s="18">
        <v>4</v>
      </c>
      <c r="G470" s="18">
        <v>7.4580000000000002</v>
      </c>
      <c r="H470" s="18">
        <v>29.832000000000001</v>
      </c>
      <c r="I470" s="18"/>
      <c r="J470" s="21" t="s">
        <v>121</v>
      </c>
      <c r="K470" s="24"/>
      <c r="L470" s="25"/>
      <c r="M470" s="25"/>
    </row>
    <row r="471" spans="1:13" ht="15">
      <c r="A471" s="68"/>
      <c r="B471" s="68"/>
      <c r="C471" s="68"/>
      <c r="D471" s="68"/>
      <c r="E471" s="54" t="s">
        <v>763</v>
      </c>
      <c r="F471" s="18">
        <v>1</v>
      </c>
      <c r="G471" s="18">
        <v>14.837999999999999</v>
      </c>
      <c r="H471" s="18">
        <v>14.837999999999999</v>
      </c>
      <c r="I471" s="18"/>
      <c r="J471" s="21" t="s">
        <v>121</v>
      </c>
      <c r="K471" s="24"/>
      <c r="L471" s="25"/>
      <c r="M471" s="25"/>
    </row>
    <row r="472" spans="1:13" ht="15">
      <c r="A472" s="68"/>
      <c r="B472" s="68"/>
      <c r="C472" s="68"/>
      <c r="D472" s="68"/>
      <c r="E472" s="54" t="s">
        <v>764</v>
      </c>
      <c r="F472" s="18">
        <v>1</v>
      </c>
      <c r="G472" s="18">
        <v>7.6589999999999998</v>
      </c>
      <c r="H472" s="18">
        <v>7.6589999999999998</v>
      </c>
      <c r="I472" s="18"/>
      <c r="J472" s="21" t="s">
        <v>121</v>
      </c>
      <c r="K472" s="24"/>
      <c r="L472" s="25"/>
      <c r="M472" s="25"/>
    </row>
    <row r="473" spans="1:13" ht="15">
      <c r="A473" s="68"/>
      <c r="B473" s="68"/>
      <c r="C473" s="68"/>
      <c r="D473" s="68"/>
      <c r="E473" s="54" t="s">
        <v>765</v>
      </c>
      <c r="F473" s="18">
        <v>3</v>
      </c>
      <c r="G473" s="18">
        <v>9</v>
      </c>
      <c r="H473" s="18">
        <v>27</v>
      </c>
      <c r="I473" s="18"/>
      <c r="J473" s="21" t="s">
        <v>121</v>
      </c>
      <c r="K473" s="24"/>
      <c r="L473" s="25"/>
      <c r="M473" s="25"/>
    </row>
    <row r="474" spans="1:13" ht="15">
      <c r="A474" s="68"/>
      <c r="B474" s="68"/>
      <c r="C474" s="68"/>
      <c r="D474" s="68"/>
      <c r="E474" s="54" t="s">
        <v>766</v>
      </c>
      <c r="F474" s="18">
        <v>48</v>
      </c>
      <c r="G474" s="18">
        <v>9</v>
      </c>
      <c r="H474" s="18">
        <v>432</v>
      </c>
      <c r="I474" s="18"/>
      <c r="J474" s="21" t="s">
        <v>121</v>
      </c>
      <c r="K474" s="24"/>
      <c r="L474" s="25"/>
      <c r="M474" s="25"/>
    </row>
    <row r="475" spans="1:13" ht="15">
      <c r="A475" s="68"/>
      <c r="B475" s="68"/>
      <c r="C475" s="68"/>
      <c r="D475" s="68"/>
      <c r="E475" s="54" t="s">
        <v>767</v>
      </c>
      <c r="F475" s="18">
        <v>2</v>
      </c>
      <c r="G475" s="18">
        <v>20</v>
      </c>
      <c r="H475" s="18">
        <v>40</v>
      </c>
      <c r="I475" s="18"/>
      <c r="J475" s="21" t="s">
        <v>121</v>
      </c>
      <c r="K475" s="24"/>
      <c r="L475" s="25"/>
      <c r="M475" s="25"/>
    </row>
    <row r="476" spans="1:13" ht="15">
      <c r="A476" s="68"/>
      <c r="B476" s="68"/>
      <c r="C476" s="68"/>
      <c r="D476" s="68"/>
      <c r="E476" s="54" t="s">
        <v>768</v>
      </c>
      <c r="F476" s="18">
        <v>11</v>
      </c>
      <c r="G476" s="18">
        <v>20</v>
      </c>
      <c r="H476" s="18">
        <v>220</v>
      </c>
      <c r="I476" s="18"/>
      <c r="J476" s="21" t="s">
        <v>121</v>
      </c>
      <c r="K476" s="24"/>
      <c r="L476" s="25"/>
      <c r="M476" s="25"/>
    </row>
    <row r="477" spans="1:13" ht="15">
      <c r="A477" s="68"/>
      <c r="B477" s="68"/>
      <c r="C477" s="68"/>
      <c r="D477" s="68"/>
      <c r="E477" s="54" t="s">
        <v>769</v>
      </c>
      <c r="F477" s="18">
        <v>125</v>
      </c>
      <c r="G477" s="18">
        <v>20</v>
      </c>
      <c r="H477" s="18">
        <v>2500</v>
      </c>
      <c r="I477" s="18"/>
      <c r="J477" s="21" t="s">
        <v>121</v>
      </c>
      <c r="K477" s="24"/>
      <c r="L477" s="25"/>
      <c r="M477" s="25"/>
    </row>
    <row r="478" spans="1:13" ht="15">
      <c r="A478" s="68"/>
      <c r="B478" s="68"/>
      <c r="C478" s="68"/>
      <c r="D478" s="68"/>
      <c r="E478" s="54" t="s">
        <v>770</v>
      </c>
      <c r="F478" s="18">
        <v>15</v>
      </c>
      <c r="G478" s="18">
        <v>20</v>
      </c>
      <c r="H478" s="18">
        <v>300</v>
      </c>
      <c r="I478" s="18"/>
      <c r="J478" s="21" t="s">
        <v>121</v>
      </c>
      <c r="K478" s="24"/>
      <c r="L478" s="25"/>
      <c r="M478" s="25"/>
    </row>
    <row r="479" spans="1:13" ht="15">
      <c r="A479" s="68"/>
      <c r="B479" s="68"/>
      <c r="C479" s="68"/>
      <c r="D479" s="68"/>
      <c r="E479" s="54" t="s">
        <v>771</v>
      </c>
      <c r="F479" s="18">
        <v>17</v>
      </c>
      <c r="G479" s="18">
        <v>20</v>
      </c>
      <c r="H479" s="18">
        <v>340</v>
      </c>
      <c r="I479" s="18"/>
      <c r="J479" s="21" t="s">
        <v>121</v>
      </c>
      <c r="K479" s="24"/>
      <c r="L479" s="25"/>
      <c r="M479" s="25"/>
    </row>
    <row r="480" spans="1:13" ht="15">
      <c r="A480" s="68"/>
      <c r="B480" s="68"/>
      <c r="C480" s="68"/>
      <c r="D480" s="68"/>
      <c r="E480" s="54" t="s">
        <v>772</v>
      </c>
      <c r="F480" s="18">
        <v>58</v>
      </c>
      <c r="G480" s="18">
        <v>20</v>
      </c>
      <c r="H480" s="18">
        <v>1160</v>
      </c>
      <c r="I480" s="18"/>
      <c r="J480" s="21" t="s">
        <v>121</v>
      </c>
      <c r="K480" s="24"/>
      <c r="L480" s="25"/>
      <c r="M480" s="25"/>
    </row>
    <row r="481" spans="1:13" ht="15">
      <c r="A481" s="68"/>
      <c r="B481" s="68"/>
      <c r="C481" s="68"/>
      <c r="D481" s="68"/>
      <c r="E481" s="54" t="s">
        <v>773</v>
      </c>
      <c r="F481" s="18">
        <v>4</v>
      </c>
      <c r="G481" s="18">
        <v>20</v>
      </c>
      <c r="H481" s="18">
        <v>80</v>
      </c>
      <c r="I481" s="18"/>
      <c r="J481" s="21" t="s">
        <v>121</v>
      </c>
      <c r="K481" s="24"/>
      <c r="L481" s="25"/>
      <c r="M481" s="25"/>
    </row>
    <row r="482" spans="1:13" ht="15">
      <c r="A482" s="68"/>
      <c r="B482" s="68"/>
      <c r="C482" s="68"/>
      <c r="D482" s="68"/>
      <c r="E482" s="54" t="s">
        <v>774</v>
      </c>
      <c r="F482" s="18">
        <v>98</v>
      </c>
      <c r="G482" s="18">
        <v>20</v>
      </c>
      <c r="H482" s="18">
        <v>1960</v>
      </c>
      <c r="I482" s="18"/>
      <c r="J482" s="21" t="s">
        <v>121</v>
      </c>
      <c r="K482" s="24"/>
      <c r="L482" s="25"/>
      <c r="M482" s="25"/>
    </row>
    <row r="483" spans="1:13" ht="15">
      <c r="A483" s="68"/>
      <c r="B483" s="68"/>
      <c r="C483" s="68"/>
      <c r="D483" s="68"/>
      <c r="E483" s="54" t="s">
        <v>775</v>
      </c>
      <c r="F483" s="18">
        <v>36</v>
      </c>
      <c r="G483" s="18">
        <v>20</v>
      </c>
      <c r="H483" s="18">
        <v>720</v>
      </c>
      <c r="I483" s="18"/>
      <c r="J483" s="21" t="s">
        <v>121</v>
      </c>
      <c r="K483" s="24"/>
      <c r="L483" s="25"/>
      <c r="M483" s="25"/>
    </row>
    <row r="484" spans="1:13" ht="15">
      <c r="A484" s="68"/>
      <c r="B484" s="68"/>
      <c r="C484" s="68"/>
      <c r="D484" s="68"/>
      <c r="E484" s="54" t="s">
        <v>776</v>
      </c>
      <c r="F484" s="18">
        <v>19</v>
      </c>
      <c r="G484" s="18">
        <v>20</v>
      </c>
      <c r="H484" s="18">
        <v>380</v>
      </c>
      <c r="I484" s="18"/>
      <c r="J484" s="21" t="s">
        <v>121</v>
      </c>
      <c r="K484" s="24"/>
      <c r="L484" s="25"/>
      <c r="M484" s="25"/>
    </row>
    <row r="485" spans="1:13" ht="15">
      <c r="A485" s="68"/>
      <c r="B485" s="68"/>
      <c r="C485" s="68"/>
      <c r="D485" s="68"/>
      <c r="E485" s="54" t="s">
        <v>777</v>
      </c>
      <c r="F485" s="18">
        <v>152</v>
      </c>
      <c r="G485" s="18">
        <v>20</v>
      </c>
      <c r="H485" s="18">
        <v>3040</v>
      </c>
      <c r="I485" s="18"/>
      <c r="J485" s="21" t="s">
        <v>121</v>
      </c>
      <c r="K485" s="24"/>
      <c r="L485" s="25"/>
      <c r="M485" s="25"/>
    </row>
    <row r="486" spans="1:13" ht="15">
      <c r="A486" s="68"/>
      <c r="B486" s="68"/>
      <c r="C486" s="68"/>
      <c r="D486" s="68"/>
      <c r="E486" s="54" t="s">
        <v>778</v>
      </c>
      <c r="F486" s="18">
        <v>21</v>
      </c>
      <c r="G486" s="18">
        <v>20</v>
      </c>
      <c r="H486" s="18">
        <v>420</v>
      </c>
      <c r="I486" s="18"/>
      <c r="J486" s="21" t="s">
        <v>121</v>
      </c>
      <c r="K486" s="24"/>
      <c r="L486" s="25"/>
      <c r="M486" s="25"/>
    </row>
    <row r="487" spans="1:13" ht="15">
      <c r="A487" s="68"/>
      <c r="B487" s="68"/>
      <c r="C487" s="68"/>
      <c r="D487" s="68"/>
      <c r="E487" s="54" t="s">
        <v>779</v>
      </c>
      <c r="F487" s="18">
        <v>9</v>
      </c>
      <c r="G487" s="18">
        <v>20</v>
      </c>
      <c r="H487" s="18">
        <v>180</v>
      </c>
      <c r="I487" s="18"/>
      <c r="J487" s="21" t="s">
        <v>121</v>
      </c>
      <c r="K487" s="24"/>
      <c r="L487" s="25"/>
      <c r="M487" s="25"/>
    </row>
    <row r="488" spans="1:13" ht="15">
      <c r="A488" s="68"/>
      <c r="B488" s="68"/>
      <c r="C488" s="68"/>
      <c r="D488" s="68"/>
      <c r="E488" s="54" t="s">
        <v>780</v>
      </c>
      <c r="F488" s="18">
        <v>3</v>
      </c>
      <c r="G488" s="18">
        <v>20</v>
      </c>
      <c r="H488" s="18">
        <v>60</v>
      </c>
      <c r="I488" s="18"/>
      <c r="J488" s="21" t="s">
        <v>121</v>
      </c>
      <c r="K488" s="24"/>
      <c r="L488" s="25"/>
      <c r="M488" s="25"/>
    </row>
    <row r="489" spans="1:13" ht="15">
      <c r="A489" s="68"/>
      <c r="B489" s="68"/>
      <c r="C489" s="68"/>
      <c r="D489" s="68"/>
      <c r="E489" s="54" t="s">
        <v>781</v>
      </c>
      <c r="F489" s="18">
        <v>26</v>
      </c>
      <c r="G489" s="18">
        <v>19.89</v>
      </c>
      <c r="H489" s="18">
        <v>517.14</v>
      </c>
      <c r="I489" s="18"/>
      <c r="J489" s="21" t="s">
        <v>121</v>
      </c>
      <c r="K489" s="24"/>
      <c r="L489" s="25"/>
      <c r="M489" s="25"/>
    </row>
    <row r="490" spans="1:13" ht="15">
      <c r="A490" s="68"/>
      <c r="B490" s="68"/>
      <c r="C490" s="68"/>
      <c r="D490" s="68"/>
      <c r="E490" s="54" t="s">
        <v>782</v>
      </c>
      <c r="F490" s="18">
        <v>35</v>
      </c>
      <c r="G490" s="18">
        <v>19.89</v>
      </c>
      <c r="H490" s="18">
        <v>696.15</v>
      </c>
      <c r="I490" s="18"/>
      <c r="J490" s="21" t="s">
        <v>121</v>
      </c>
      <c r="K490" s="24"/>
      <c r="L490" s="25"/>
      <c r="M490" s="25"/>
    </row>
    <row r="491" spans="1:13" ht="15">
      <c r="A491" s="68"/>
      <c r="B491" s="68"/>
      <c r="C491" s="68"/>
      <c r="D491" s="68"/>
      <c r="E491" s="54" t="s">
        <v>783</v>
      </c>
      <c r="F491" s="18">
        <v>8</v>
      </c>
      <c r="G491" s="18">
        <v>20</v>
      </c>
      <c r="H491" s="18">
        <v>160</v>
      </c>
      <c r="I491" s="18"/>
      <c r="J491" s="21" t="s">
        <v>121</v>
      </c>
      <c r="K491" s="24"/>
      <c r="L491" s="25"/>
      <c r="M491" s="25"/>
    </row>
    <row r="492" spans="1:13" ht="15">
      <c r="A492" s="68"/>
      <c r="B492" s="68"/>
      <c r="C492" s="68"/>
      <c r="D492" s="68"/>
      <c r="E492" s="54" t="s">
        <v>784</v>
      </c>
      <c r="F492" s="18">
        <v>32</v>
      </c>
      <c r="G492" s="18">
        <v>20</v>
      </c>
      <c r="H492" s="18">
        <v>640</v>
      </c>
      <c r="I492" s="18"/>
      <c r="J492" s="21" t="s">
        <v>121</v>
      </c>
      <c r="K492" s="24"/>
      <c r="L492" s="25"/>
      <c r="M492" s="25"/>
    </row>
    <row r="493" spans="1:13" ht="15">
      <c r="A493" s="68"/>
      <c r="B493" s="68"/>
      <c r="C493" s="68"/>
      <c r="D493" s="68"/>
      <c r="E493" s="54" t="s">
        <v>785</v>
      </c>
      <c r="F493" s="18">
        <v>3</v>
      </c>
      <c r="G493" s="18">
        <v>5.5949999999999998</v>
      </c>
      <c r="H493" s="18">
        <v>16.785</v>
      </c>
      <c r="I493" s="18"/>
      <c r="J493" s="21" t="s">
        <v>121</v>
      </c>
      <c r="K493" s="24"/>
      <c r="L493" s="25"/>
      <c r="M493" s="25"/>
    </row>
    <row r="494" spans="1:13" ht="15">
      <c r="A494" s="68"/>
      <c r="B494" s="68"/>
      <c r="C494" s="68"/>
      <c r="D494" s="68"/>
      <c r="E494" s="54" t="s">
        <v>786</v>
      </c>
      <c r="F494" s="18">
        <v>1</v>
      </c>
      <c r="G494" s="18">
        <v>5.5949999999999998</v>
      </c>
      <c r="H494" s="18">
        <v>5.5949999999999998</v>
      </c>
      <c r="I494" s="18"/>
      <c r="J494" s="21" t="s">
        <v>121</v>
      </c>
      <c r="K494" s="24"/>
      <c r="L494" s="25"/>
      <c r="M494" s="25"/>
    </row>
    <row r="495" spans="1:13" ht="15">
      <c r="A495" s="68"/>
      <c r="B495" s="68"/>
      <c r="C495" s="68"/>
      <c r="D495" s="68"/>
      <c r="E495" s="54" t="s">
        <v>787</v>
      </c>
      <c r="F495" s="18">
        <v>3</v>
      </c>
      <c r="G495" s="18">
        <v>8.8800000000000008</v>
      </c>
      <c r="H495" s="18">
        <v>26.64</v>
      </c>
      <c r="I495" s="18"/>
      <c r="J495" s="21" t="s">
        <v>121</v>
      </c>
      <c r="K495" s="24"/>
      <c r="L495" s="25"/>
      <c r="M495" s="25"/>
    </row>
    <row r="496" spans="1:13" ht="15">
      <c r="A496" s="68"/>
      <c r="B496" s="68"/>
      <c r="C496" s="68"/>
      <c r="D496" s="68"/>
      <c r="E496" s="54" t="s">
        <v>788</v>
      </c>
      <c r="F496" s="18">
        <v>1</v>
      </c>
      <c r="G496" s="18">
        <v>20</v>
      </c>
      <c r="H496" s="18">
        <v>20</v>
      </c>
      <c r="I496" s="18"/>
      <c r="J496" s="21" t="s">
        <v>121</v>
      </c>
      <c r="K496" s="24"/>
      <c r="L496" s="25"/>
      <c r="M496" s="25"/>
    </row>
    <row r="497" spans="1:13" s="23" customFormat="1" ht="14.25">
      <c r="A497" s="68">
        <v>15</v>
      </c>
      <c r="B497" s="68" t="s">
        <v>53</v>
      </c>
      <c r="C497" s="70" t="s">
        <v>64</v>
      </c>
      <c r="D497" s="71"/>
      <c r="E497" s="71"/>
      <c r="F497" s="38">
        <v>381</v>
      </c>
      <c r="G497" s="38"/>
      <c r="H497" s="38">
        <v>3944.5819999999999</v>
      </c>
      <c r="I497" s="38">
        <f>SUM(I498:I502)</f>
        <v>3945</v>
      </c>
      <c r="J497" s="40"/>
      <c r="K497" s="43">
        <v>254</v>
      </c>
      <c r="L497" s="44">
        <v>254</v>
      </c>
      <c r="M497" s="44">
        <v>3691</v>
      </c>
    </row>
    <row r="498" spans="1:13" ht="15">
      <c r="A498" s="68"/>
      <c r="B498" s="68"/>
      <c r="C498" s="68">
        <v>1</v>
      </c>
      <c r="D498" s="68" t="s">
        <v>789</v>
      </c>
      <c r="E498" s="54" t="s">
        <v>118</v>
      </c>
      <c r="F498" s="18">
        <v>381</v>
      </c>
      <c r="G498" s="18"/>
      <c r="H498" s="18">
        <v>3944.5819999999999</v>
      </c>
      <c r="I498" s="18">
        <f>ROUND(H498,0)</f>
        <v>3945</v>
      </c>
      <c r="J498" s="21"/>
      <c r="K498" s="24">
        <v>254</v>
      </c>
      <c r="L498" s="25">
        <v>254</v>
      </c>
      <c r="M498" s="25">
        <v>3691</v>
      </c>
    </row>
    <row r="499" spans="1:13" ht="27">
      <c r="A499" s="68"/>
      <c r="B499" s="68"/>
      <c r="C499" s="68"/>
      <c r="D499" s="68"/>
      <c r="E499" s="54" t="s">
        <v>790</v>
      </c>
      <c r="F499" s="18">
        <v>12</v>
      </c>
      <c r="G499" s="18">
        <v>9.4</v>
      </c>
      <c r="H499" s="18">
        <v>112.8</v>
      </c>
      <c r="I499" s="18"/>
      <c r="J499" s="21" t="s">
        <v>121</v>
      </c>
      <c r="K499" s="24"/>
      <c r="L499" s="25"/>
      <c r="M499" s="25"/>
    </row>
    <row r="500" spans="1:13" ht="27">
      <c r="A500" s="68"/>
      <c r="B500" s="68"/>
      <c r="C500" s="68"/>
      <c r="D500" s="68"/>
      <c r="E500" s="54" t="s">
        <v>791</v>
      </c>
      <c r="F500" s="18">
        <v>2</v>
      </c>
      <c r="G500" s="18">
        <v>9.35</v>
      </c>
      <c r="H500" s="18">
        <v>18.7</v>
      </c>
      <c r="I500" s="18"/>
      <c r="J500" s="21" t="s">
        <v>121</v>
      </c>
      <c r="K500" s="24"/>
      <c r="L500" s="25"/>
      <c r="M500" s="25"/>
    </row>
    <row r="501" spans="1:13" ht="27">
      <c r="A501" s="68"/>
      <c r="B501" s="68"/>
      <c r="C501" s="68"/>
      <c r="D501" s="68"/>
      <c r="E501" s="54" t="s">
        <v>792</v>
      </c>
      <c r="F501" s="18">
        <v>226</v>
      </c>
      <c r="G501" s="18">
        <v>11.116</v>
      </c>
      <c r="H501" s="18">
        <v>2512.2159999999999</v>
      </c>
      <c r="I501" s="18"/>
      <c r="J501" s="21" t="s">
        <v>121</v>
      </c>
      <c r="K501" s="24"/>
      <c r="L501" s="25"/>
      <c r="M501" s="25"/>
    </row>
    <row r="502" spans="1:13" ht="27">
      <c r="A502" s="68"/>
      <c r="B502" s="68"/>
      <c r="C502" s="68"/>
      <c r="D502" s="68"/>
      <c r="E502" s="54" t="s">
        <v>793</v>
      </c>
      <c r="F502" s="18">
        <v>141</v>
      </c>
      <c r="G502" s="18">
        <v>9.2260000000000009</v>
      </c>
      <c r="H502" s="18">
        <v>1300.866</v>
      </c>
      <c r="I502" s="18"/>
      <c r="J502" s="21" t="s">
        <v>121</v>
      </c>
      <c r="K502" s="24"/>
      <c r="L502" s="25"/>
      <c r="M502" s="25"/>
    </row>
    <row r="503" spans="1:13" s="23" customFormat="1" ht="14.25">
      <c r="A503" s="68">
        <v>16</v>
      </c>
      <c r="B503" s="68" t="s">
        <v>54</v>
      </c>
      <c r="C503" s="70" t="s">
        <v>64</v>
      </c>
      <c r="D503" s="71"/>
      <c r="E503" s="71"/>
      <c r="F503" s="38">
        <v>1465</v>
      </c>
      <c r="G503" s="38"/>
      <c r="H503" s="38">
        <v>28924.007000000001</v>
      </c>
      <c r="I503" s="38">
        <f>SUM(I504,I508)</f>
        <v>28924</v>
      </c>
      <c r="J503" s="40"/>
      <c r="K503" s="43">
        <f>SUM(K504,K508)</f>
        <v>29240</v>
      </c>
      <c r="L503" s="44">
        <v>26442</v>
      </c>
      <c r="M503" s="44">
        <v>2482</v>
      </c>
    </row>
    <row r="504" spans="1:13" ht="15">
      <c r="A504" s="68"/>
      <c r="B504" s="68"/>
      <c r="C504" s="68">
        <v>1</v>
      </c>
      <c r="D504" s="68" t="s">
        <v>794</v>
      </c>
      <c r="E504" s="54" t="s">
        <v>118</v>
      </c>
      <c r="F504" s="18">
        <v>312</v>
      </c>
      <c r="G504" s="18"/>
      <c r="H504" s="18">
        <v>1230.48</v>
      </c>
      <c r="I504" s="18">
        <f>ROUND(H504,0)</f>
        <v>1230</v>
      </c>
      <c r="J504" s="21"/>
      <c r="K504" s="24">
        <v>4028</v>
      </c>
      <c r="L504" s="25">
        <v>1230</v>
      </c>
      <c r="M504" s="25">
        <v>0</v>
      </c>
    </row>
    <row r="505" spans="1:13" ht="15">
      <c r="A505" s="68"/>
      <c r="B505" s="68"/>
      <c r="C505" s="68"/>
      <c r="D505" s="68"/>
      <c r="E505" s="54" t="s">
        <v>795</v>
      </c>
      <c r="F505" s="18">
        <v>14</v>
      </c>
      <c r="G505" s="18">
        <v>3.6</v>
      </c>
      <c r="H505" s="18">
        <v>50.4</v>
      </c>
      <c r="I505" s="18"/>
      <c r="J505" s="21" t="s">
        <v>121</v>
      </c>
      <c r="K505" s="24"/>
      <c r="L505" s="25"/>
      <c r="M505" s="25"/>
    </row>
    <row r="506" spans="1:13" ht="15">
      <c r="A506" s="68"/>
      <c r="B506" s="68"/>
      <c r="C506" s="68"/>
      <c r="D506" s="68"/>
      <c r="E506" s="54" t="s">
        <v>796</v>
      </c>
      <c r="F506" s="18">
        <v>127</v>
      </c>
      <c r="G506" s="18">
        <v>3.96</v>
      </c>
      <c r="H506" s="18">
        <v>502.92</v>
      </c>
      <c r="I506" s="18"/>
      <c r="J506" s="21" t="s">
        <v>121</v>
      </c>
      <c r="K506" s="24"/>
      <c r="L506" s="25"/>
      <c r="M506" s="25"/>
    </row>
    <row r="507" spans="1:13" ht="15">
      <c r="A507" s="68"/>
      <c r="B507" s="68"/>
      <c r="C507" s="68"/>
      <c r="D507" s="68"/>
      <c r="E507" s="54" t="s">
        <v>797</v>
      </c>
      <c r="F507" s="18">
        <v>171</v>
      </c>
      <c r="G507" s="18">
        <v>3.96</v>
      </c>
      <c r="H507" s="18">
        <v>677.16</v>
      </c>
      <c r="I507" s="18"/>
      <c r="J507" s="21" t="s">
        <v>121</v>
      </c>
      <c r="K507" s="24"/>
      <c r="L507" s="25"/>
      <c r="M507" s="25"/>
    </row>
    <row r="508" spans="1:13" ht="13.5" customHeight="1">
      <c r="A508" s="68"/>
      <c r="B508" s="68"/>
      <c r="C508" s="68">
        <v>2</v>
      </c>
      <c r="D508" s="68" t="s">
        <v>2147</v>
      </c>
      <c r="E508" s="54" t="s">
        <v>118</v>
      </c>
      <c r="F508" s="18">
        <v>1153</v>
      </c>
      <c r="G508" s="18"/>
      <c r="H508" s="18">
        <v>27693.526999999998</v>
      </c>
      <c r="I508" s="18">
        <f>ROUND(H508,0)</f>
        <v>27694</v>
      </c>
      <c r="J508" s="21"/>
      <c r="K508" s="24">
        <v>25212</v>
      </c>
      <c r="L508" s="25">
        <v>25212</v>
      </c>
      <c r="M508" s="25">
        <v>2482</v>
      </c>
    </row>
    <row r="509" spans="1:13" ht="15">
      <c r="A509" s="68"/>
      <c r="B509" s="68"/>
      <c r="C509" s="68"/>
      <c r="D509" s="68"/>
      <c r="E509" s="54" t="s">
        <v>798</v>
      </c>
      <c r="F509" s="18">
        <v>1</v>
      </c>
      <c r="G509" s="18">
        <v>20</v>
      </c>
      <c r="H509" s="18">
        <v>20</v>
      </c>
      <c r="I509" s="18"/>
      <c r="J509" s="21" t="s">
        <v>121</v>
      </c>
      <c r="K509" s="24"/>
      <c r="L509" s="25"/>
      <c r="M509" s="25"/>
    </row>
    <row r="510" spans="1:13" ht="15">
      <c r="A510" s="68"/>
      <c r="B510" s="68"/>
      <c r="C510" s="68"/>
      <c r="D510" s="68"/>
      <c r="E510" s="54" t="s">
        <v>799</v>
      </c>
      <c r="F510" s="18">
        <v>1</v>
      </c>
      <c r="G510" s="18">
        <v>20</v>
      </c>
      <c r="H510" s="18">
        <v>20</v>
      </c>
      <c r="I510" s="18"/>
      <c r="J510" s="21" t="s">
        <v>121</v>
      </c>
      <c r="K510" s="24"/>
      <c r="L510" s="25"/>
      <c r="M510" s="25"/>
    </row>
    <row r="511" spans="1:13" ht="15">
      <c r="A511" s="68"/>
      <c r="B511" s="68"/>
      <c r="C511" s="68"/>
      <c r="D511" s="68"/>
      <c r="E511" s="54" t="s">
        <v>800</v>
      </c>
      <c r="F511" s="18">
        <v>7</v>
      </c>
      <c r="G511" s="18">
        <v>30</v>
      </c>
      <c r="H511" s="18">
        <v>210</v>
      </c>
      <c r="I511" s="18"/>
      <c r="J511" s="21" t="s">
        <v>121</v>
      </c>
      <c r="K511" s="24"/>
      <c r="L511" s="25"/>
      <c r="M511" s="25"/>
    </row>
    <row r="512" spans="1:13" ht="15">
      <c r="A512" s="68"/>
      <c r="B512" s="68"/>
      <c r="C512" s="68"/>
      <c r="D512" s="68"/>
      <c r="E512" s="54" t="s">
        <v>801</v>
      </c>
      <c r="F512" s="18">
        <v>21</v>
      </c>
      <c r="G512" s="18">
        <v>30</v>
      </c>
      <c r="H512" s="18">
        <v>630</v>
      </c>
      <c r="I512" s="18"/>
      <c r="J512" s="21" t="s">
        <v>121</v>
      </c>
      <c r="K512" s="24"/>
      <c r="L512" s="25"/>
      <c r="M512" s="25"/>
    </row>
    <row r="513" spans="1:13" ht="15">
      <c r="A513" s="68"/>
      <c r="B513" s="68"/>
      <c r="C513" s="68"/>
      <c r="D513" s="68"/>
      <c r="E513" s="54" t="s">
        <v>802</v>
      </c>
      <c r="F513" s="18">
        <v>27</v>
      </c>
      <c r="G513" s="18">
        <v>30</v>
      </c>
      <c r="H513" s="18">
        <v>810</v>
      </c>
      <c r="I513" s="18"/>
      <c r="J513" s="21" t="s">
        <v>121</v>
      </c>
      <c r="K513" s="24"/>
      <c r="L513" s="25"/>
      <c r="M513" s="25"/>
    </row>
    <row r="514" spans="1:13" ht="15">
      <c r="A514" s="68"/>
      <c r="B514" s="68"/>
      <c r="C514" s="68"/>
      <c r="D514" s="68"/>
      <c r="E514" s="54" t="s">
        <v>803</v>
      </c>
      <c r="F514" s="18">
        <v>4</v>
      </c>
      <c r="G514" s="18">
        <v>30</v>
      </c>
      <c r="H514" s="18">
        <v>120</v>
      </c>
      <c r="I514" s="18"/>
      <c r="J514" s="21" t="s">
        <v>121</v>
      </c>
      <c r="K514" s="24"/>
      <c r="L514" s="25"/>
      <c r="M514" s="25"/>
    </row>
    <row r="515" spans="1:13" ht="15">
      <c r="A515" s="68"/>
      <c r="B515" s="68"/>
      <c r="C515" s="68"/>
      <c r="D515" s="68"/>
      <c r="E515" s="54" t="s">
        <v>804</v>
      </c>
      <c r="F515" s="18">
        <v>1</v>
      </c>
      <c r="G515" s="18">
        <v>7.6589999999999998</v>
      </c>
      <c r="H515" s="18">
        <v>7.6589999999999998</v>
      </c>
      <c r="I515" s="18"/>
      <c r="J515" s="21" t="s">
        <v>121</v>
      </c>
      <c r="K515" s="24"/>
      <c r="L515" s="25"/>
      <c r="M515" s="25"/>
    </row>
    <row r="516" spans="1:13" ht="15">
      <c r="A516" s="68"/>
      <c r="B516" s="68"/>
      <c r="C516" s="68"/>
      <c r="D516" s="68"/>
      <c r="E516" s="54" t="s">
        <v>805</v>
      </c>
      <c r="F516" s="18">
        <v>3</v>
      </c>
      <c r="G516" s="18">
        <v>12.500999999999999</v>
      </c>
      <c r="H516" s="18">
        <v>37.503</v>
      </c>
      <c r="I516" s="18"/>
      <c r="J516" s="21" t="s">
        <v>121</v>
      </c>
      <c r="K516" s="24"/>
      <c r="L516" s="25"/>
      <c r="M516" s="25"/>
    </row>
    <row r="517" spans="1:13" ht="15">
      <c r="A517" s="68"/>
      <c r="B517" s="68"/>
      <c r="C517" s="68"/>
      <c r="D517" s="68"/>
      <c r="E517" s="54" t="s">
        <v>806</v>
      </c>
      <c r="F517" s="18">
        <v>3</v>
      </c>
      <c r="G517" s="18">
        <v>15</v>
      </c>
      <c r="H517" s="18">
        <v>45</v>
      </c>
      <c r="I517" s="18"/>
      <c r="J517" s="21" t="s">
        <v>121</v>
      </c>
      <c r="K517" s="24"/>
      <c r="L517" s="25"/>
      <c r="M517" s="25"/>
    </row>
    <row r="518" spans="1:13" ht="15">
      <c r="A518" s="68"/>
      <c r="B518" s="68"/>
      <c r="C518" s="68"/>
      <c r="D518" s="68"/>
      <c r="E518" s="54" t="s">
        <v>807</v>
      </c>
      <c r="F518" s="18">
        <v>2</v>
      </c>
      <c r="G518" s="18">
        <v>15</v>
      </c>
      <c r="H518" s="18">
        <v>30</v>
      </c>
      <c r="I518" s="18"/>
      <c r="J518" s="21" t="s">
        <v>121</v>
      </c>
      <c r="K518" s="24"/>
      <c r="L518" s="25"/>
      <c r="M518" s="25"/>
    </row>
    <row r="519" spans="1:13" ht="15">
      <c r="A519" s="68"/>
      <c r="B519" s="68"/>
      <c r="C519" s="68"/>
      <c r="D519" s="68"/>
      <c r="E519" s="54" t="s">
        <v>808</v>
      </c>
      <c r="F519" s="18">
        <v>1</v>
      </c>
      <c r="G519" s="18">
        <v>7.6589999999999998</v>
      </c>
      <c r="H519" s="18">
        <v>7.6589999999999998</v>
      </c>
      <c r="I519" s="18"/>
      <c r="J519" s="21" t="s">
        <v>121</v>
      </c>
      <c r="K519" s="24"/>
      <c r="L519" s="25"/>
      <c r="M519" s="25"/>
    </row>
    <row r="520" spans="1:13" ht="15">
      <c r="A520" s="68"/>
      <c r="B520" s="68"/>
      <c r="C520" s="68"/>
      <c r="D520" s="68"/>
      <c r="E520" s="54" t="s">
        <v>809</v>
      </c>
      <c r="F520" s="18">
        <v>6</v>
      </c>
      <c r="G520" s="18">
        <v>26.541</v>
      </c>
      <c r="H520" s="18">
        <v>159.24600000000001</v>
      </c>
      <c r="I520" s="18"/>
      <c r="J520" s="21" t="s">
        <v>121</v>
      </c>
      <c r="K520" s="24"/>
      <c r="L520" s="25"/>
      <c r="M520" s="25"/>
    </row>
    <row r="521" spans="1:13" ht="15">
      <c r="A521" s="68"/>
      <c r="B521" s="68"/>
      <c r="C521" s="68"/>
      <c r="D521" s="68"/>
      <c r="E521" s="54" t="s">
        <v>810</v>
      </c>
      <c r="F521" s="18">
        <v>1</v>
      </c>
      <c r="G521" s="18">
        <v>30</v>
      </c>
      <c r="H521" s="18">
        <v>30</v>
      </c>
      <c r="I521" s="18"/>
      <c r="J521" s="21" t="s">
        <v>121</v>
      </c>
      <c r="K521" s="24"/>
      <c r="L521" s="25"/>
      <c r="M521" s="25"/>
    </row>
    <row r="522" spans="1:13" ht="15">
      <c r="A522" s="68"/>
      <c r="B522" s="68"/>
      <c r="C522" s="68"/>
      <c r="D522" s="68"/>
      <c r="E522" s="54" t="s">
        <v>811</v>
      </c>
      <c r="F522" s="18">
        <v>6</v>
      </c>
      <c r="G522" s="18">
        <v>30</v>
      </c>
      <c r="H522" s="18">
        <v>180</v>
      </c>
      <c r="I522" s="18"/>
      <c r="J522" s="21" t="s">
        <v>121</v>
      </c>
      <c r="K522" s="24"/>
      <c r="L522" s="25"/>
      <c r="M522" s="25"/>
    </row>
    <row r="523" spans="1:13" ht="15">
      <c r="A523" s="68"/>
      <c r="B523" s="68"/>
      <c r="C523" s="68"/>
      <c r="D523" s="68"/>
      <c r="E523" s="54" t="s">
        <v>812</v>
      </c>
      <c r="F523" s="18">
        <v>1</v>
      </c>
      <c r="G523" s="18">
        <v>30</v>
      </c>
      <c r="H523" s="18">
        <v>30</v>
      </c>
      <c r="I523" s="18"/>
      <c r="J523" s="21" t="s">
        <v>121</v>
      </c>
      <c r="K523" s="24"/>
      <c r="L523" s="25"/>
      <c r="M523" s="25"/>
    </row>
    <row r="524" spans="1:13" ht="15">
      <c r="A524" s="68"/>
      <c r="B524" s="68"/>
      <c r="C524" s="68"/>
      <c r="D524" s="68"/>
      <c r="E524" s="54" t="s">
        <v>813</v>
      </c>
      <c r="F524" s="18">
        <v>234</v>
      </c>
      <c r="G524" s="18">
        <v>30</v>
      </c>
      <c r="H524" s="18">
        <v>7020</v>
      </c>
      <c r="I524" s="18"/>
      <c r="J524" s="21" t="s">
        <v>121</v>
      </c>
      <c r="K524" s="24"/>
      <c r="L524" s="25"/>
      <c r="M524" s="25"/>
    </row>
    <row r="525" spans="1:13" ht="15">
      <c r="A525" s="68"/>
      <c r="B525" s="68"/>
      <c r="C525" s="68"/>
      <c r="D525" s="68"/>
      <c r="E525" s="54" t="s">
        <v>814</v>
      </c>
      <c r="F525" s="18">
        <v>106</v>
      </c>
      <c r="G525" s="18">
        <v>30</v>
      </c>
      <c r="H525" s="18">
        <v>3180</v>
      </c>
      <c r="I525" s="18"/>
      <c r="J525" s="21" t="s">
        <v>121</v>
      </c>
      <c r="K525" s="24"/>
      <c r="L525" s="25"/>
      <c r="M525" s="25"/>
    </row>
    <row r="526" spans="1:13" ht="15">
      <c r="A526" s="68"/>
      <c r="B526" s="68"/>
      <c r="C526" s="68"/>
      <c r="D526" s="68"/>
      <c r="E526" s="54" t="s">
        <v>815</v>
      </c>
      <c r="F526" s="18">
        <v>3</v>
      </c>
      <c r="G526" s="18">
        <v>30</v>
      </c>
      <c r="H526" s="18">
        <v>90</v>
      </c>
      <c r="I526" s="18"/>
      <c r="J526" s="21" t="s">
        <v>121</v>
      </c>
      <c r="K526" s="24"/>
      <c r="L526" s="25"/>
      <c r="M526" s="25"/>
    </row>
    <row r="527" spans="1:13" ht="15">
      <c r="A527" s="68"/>
      <c r="B527" s="68"/>
      <c r="C527" s="68"/>
      <c r="D527" s="68"/>
      <c r="E527" s="54" t="s">
        <v>816</v>
      </c>
      <c r="F527" s="18">
        <v>124</v>
      </c>
      <c r="G527" s="18">
        <v>30</v>
      </c>
      <c r="H527" s="18">
        <v>3720</v>
      </c>
      <c r="I527" s="18"/>
      <c r="J527" s="21" t="s">
        <v>121</v>
      </c>
      <c r="K527" s="24"/>
      <c r="L527" s="25"/>
      <c r="M527" s="25"/>
    </row>
    <row r="528" spans="1:13" ht="15">
      <c r="A528" s="68"/>
      <c r="B528" s="68"/>
      <c r="C528" s="68"/>
      <c r="D528" s="68"/>
      <c r="E528" s="54" t="s">
        <v>817</v>
      </c>
      <c r="F528" s="18">
        <v>1</v>
      </c>
      <c r="G528" s="18">
        <v>30</v>
      </c>
      <c r="H528" s="18">
        <v>30</v>
      </c>
      <c r="I528" s="18"/>
      <c r="J528" s="21" t="s">
        <v>121</v>
      </c>
      <c r="K528" s="24"/>
      <c r="L528" s="25"/>
      <c r="M528" s="25"/>
    </row>
    <row r="529" spans="1:13" ht="15">
      <c r="A529" s="68"/>
      <c r="B529" s="68"/>
      <c r="C529" s="68"/>
      <c r="D529" s="68"/>
      <c r="E529" s="54" t="s">
        <v>818</v>
      </c>
      <c r="F529" s="18">
        <v>1</v>
      </c>
      <c r="G529" s="18">
        <v>30</v>
      </c>
      <c r="H529" s="18">
        <v>30</v>
      </c>
      <c r="I529" s="18"/>
      <c r="J529" s="21" t="s">
        <v>121</v>
      </c>
      <c r="K529" s="24"/>
      <c r="L529" s="25"/>
      <c r="M529" s="25"/>
    </row>
    <row r="530" spans="1:13" ht="15">
      <c r="A530" s="68"/>
      <c r="B530" s="68"/>
      <c r="C530" s="68"/>
      <c r="D530" s="68"/>
      <c r="E530" s="54" t="s">
        <v>819</v>
      </c>
      <c r="F530" s="18">
        <v>38</v>
      </c>
      <c r="G530" s="18">
        <v>30</v>
      </c>
      <c r="H530" s="18">
        <v>1140</v>
      </c>
      <c r="I530" s="18"/>
      <c r="J530" s="21" t="s">
        <v>121</v>
      </c>
      <c r="K530" s="24"/>
      <c r="L530" s="25"/>
      <c r="M530" s="25"/>
    </row>
    <row r="531" spans="1:13" ht="15">
      <c r="A531" s="68"/>
      <c r="B531" s="68"/>
      <c r="C531" s="68"/>
      <c r="D531" s="68"/>
      <c r="E531" s="54" t="s">
        <v>820</v>
      </c>
      <c r="F531" s="18">
        <v>1</v>
      </c>
      <c r="G531" s="18">
        <v>30</v>
      </c>
      <c r="H531" s="18">
        <v>30</v>
      </c>
      <c r="I531" s="18"/>
      <c r="J531" s="21" t="s">
        <v>121</v>
      </c>
      <c r="K531" s="24"/>
      <c r="L531" s="25"/>
      <c r="M531" s="25"/>
    </row>
    <row r="532" spans="1:13" ht="15">
      <c r="A532" s="68"/>
      <c r="B532" s="68"/>
      <c r="C532" s="68"/>
      <c r="D532" s="68"/>
      <c r="E532" s="54" t="s">
        <v>821</v>
      </c>
      <c r="F532" s="18">
        <v>5</v>
      </c>
      <c r="G532" s="18">
        <v>30</v>
      </c>
      <c r="H532" s="18">
        <v>150</v>
      </c>
      <c r="I532" s="18"/>
      <c r="J532" s="21" t="s">
        <v>121</v>
      </c>
      <c r="K532" s="24"/>
      <c r="L532" s="25"/>
      <c r="M532" s="25"/>
    </row>
    <row r="533" spans="1:13" ht="15">
      <c r="A533" s="68"/>
      <c r="B533" s="68"/>
      <c r="C533" s="68"/>
      <c r="D533" s="68"/>
      <c r="E533" s="54" t="s">
        <v>822</v>
      </c>
      <c r="F533" s="18">
        <v>1</v>
      </c>
      <c r="G533" s="18">
        <v>9.8640000000000008</v>
      </c>
      <c r="H533" s="18">
        <v>9.8640000000000008</v>
      </c>
      <c r="I533" s="18"/>
      <c r="J533" s="21" t="s">
        <v>121</v>
      </c>
      <c r="K533" s="24"/>
      <c r="L533" s="25"/>
      <c r="M533" s="25"/>
    </row>
    <row r="534" spans="1:13" ht="15">
      <c r="A534" s="68"/>
      <c r="B534" s="68"/>
      <c r="C534" s="68"/>
      <c r="D534" s="68"/>
      <c r="E534" s="54" t="s">
        <v>823</v>
      </c>
      <c r="F534" s="18">
        <v>1</v>
      </c>
      <c r="G534" s="18">
        <v>15</v>
      </c>
      <c r="H534" s="18">
        <v>15</v>
      </c>
      <c r="I534" s="18"/>
      <c r="J534" s="21" t="s">
        <v>121</v>
      </c>
      <c r="K534" s="24"/>
      <c r="L534" s="25"/>
      <c r="M534" s="25"/>
    </row>
    <row r="535" spans="1:13" ht="15">
      <c r="A535" s="68"/>
      <c r="B535" s="68"/>
      <c r="C535" s="68"/>
      <c r="D535" s="68"/>
      <c r="E535" s="54" t="s">
        <v>824</v>
      </c>
      <c r="F535" s="18">
        <v>1</v>
      </c>
      <c r="G535" s="18">
        <v>15</v>
      </c>
      <c r="H535" s="18">
        <v>15</v>
      </c>
      <c r="I535" s="18"/>
      <c r="J535" s="21" t="s">
        <v>121</v>
      </c>
      <c r="K535" s="24"/>
      <c r="L535" s="25"/>
      <c r="M535" s="25"/>
    </row>
    <row r="536" spans="1:13" ht="15">
      <c r="A536" s="68"/>
      <c r="B536" s="68"/>
      <c r="C536" s="68"/>
      <c r="D536" s="68"/>
      <c r="E536" s="54" t="s">
        <v>825</v>
      </c>
      <c r="F536" s="18">
        <v>1</v>
      </c>
      <c r="G536" s="18">
        <v>50</v>
      </c>
      <c r="H536" s="18">
        <v>50</v>
      </c>
      <c r="I536" s="18"/>
      <c r="J536" s="21" t="s">
        <v>121</v>
      </c>
      <c r="K536" s="24"/>
      <c r="L536" s="25"/>
      <c r="M536" s="25"/>
    </row>
    <row r="537" spans="1:13" ht="15">
      <c r="A537" s="68"/>
      <c r="B537" s="68"/>
      <c r="C537" s="68"/>
      <c r="D537" s="68"/>
      <c r="E537" s="54" t="s">
        <v>826</v>
      </c>
      <c r="F537" s="18">
        <v>1</v>
      </c>
      <c r="G537" s="18">
        <v>9</v>
      </c>
      <c r="H537" s="18">
        <v>9</v>
      </c>
      <c r="I537" s="18"/>
      <c r="J537" s="21" t="s">
        <v>121</v>
      </c>
      <c r="K537" s="24"/>
      <c r="L537" s="25"/>
      <c r="M537" s="25"/>
    </row>
    <row r="538" spans="1:13" ht="15">
      <c r="A538" s="68"/>
      <c r="B538" s="68"/>
      <c r="C538" s="68"/>
      <c r="D538" s="68"/>
      <c r="E538" s="54" t="s">
        <v>827</v>
      </c>
      <c r="F538" s="18">
        <v>21</v>
      </c>
      <c r="G538" s="18">
        <v>9</v>
      </c>
      <c r="H538" s="18">
        <v>189</v>
      </c>
      <c r="I538" s="18"/>
      <c r="J538" s="21" t="s">
        <v>121</v>
      </c>
      <c r="K538" s="24"/>
      <c r="L538" s="25"/>
      <c r="M538" s="25"/>
    </row>
    <row r="539" spans="1:13" ht="15">
      <c r="A539" s="68"/>
      <c r="B539" s="68"/>
      <c r="C539" s="68"/>
      <c r="D539" s="68"/>
      <c r="E539" s="54" t="s">
        <v>828</v>
      </c>
      <c r="F539" s="18">
        <v>8</v>
      </c>
      <c r="G539" s="18">
        <v>9</v>
      </c>
      <c r="H539" s="18">
        <v>72</v>
      </c>
      <c r="I539" s="18"/>
      <c r="J539" s="21" t="s">
        <v>121</v>
      </c>
      <c r="K539" s="24"/>
      <c r="L539" s="25"/>
      <c r="M539" s="25"/>
    </row>
    <row r="540" spans="1:13" ht="15">
      <c r="A540" s="68"/>
      <c r="B540" s="68"/>
      <c r="C540" s="68"/>
      <c r="D540" s="68"/>
      <c r="E540" s="54" t="s">
        <v>829</v>
      </c>
      <c r="F540" s="18">
        <v>3</v>
      </c>
      <c r="G540" s="18">
        <v>9</v>
      </c>
      <c r="H540" s="18">
        <v>27</v>
      </c>
      <c r="I540" s="18"/>
      <c r="J540" s="21" t="s">
        <v>121</v>
      </c>
      <c r="K540" s="24"/>
      <c r="L540" s="25"/>
      <c r="M540" s="25"/>
    </row>
    <row r="541" spans="1:13" ht="15">
      <c r="A541" s="68"/>
      <c r="B541" s="68"/>
      <c r="C541" s="68"/>
      <c r="D541" s="68"/>
      <c r="E541" s="54" t="s">
        <v>830</v>
      </c>
      <c r="F541" s="18">
        <v>2</v>
      </c>
      <c r="G541" s="18">
        <v>9</v>
      </c>
      <c r="H541" s="18">
        <v>18</v>
      </c>
      <c r="I541" s="18"/>
      <c r="J541" s="21" t="s">
        <v>121</v>
      </c>
      <c r="K541" s="24"/>
      <c r="L541" s="25"/>
      <c r="M541" s="25"/>
    </row>
    <row r="542" spans="1:13" ht="15">
      <c r="A542" s="68"/>
      <c r="B542" s="68"/>
      <c r="C542" s="68"/>
      <c r="D542" s="68"/>
      <c r="E542" s="54" t="s">
        <v>831</v>
      </c>
      <c r="F542" s="18">
        <v>48</v>
      </c>
      <c r="G542" s="18">
        <v>9</v>
      </c>
      <c r="H542" s="18">
        <v>432</v>
      </c>
      <c r="I542" s="18"/>
      <c r="J542" s="21" t="s">
        <v>121</v>
      </c>
      <c r="K542" s="24"/>
      <c r="L542" s="25"/>
      <c r="M542" s="25"/>
    </row>
    <row r="543" spans="1:13" ht="15">
      <c r="A543" s="68"/>
      <c r="B543" s="68"/>
      <c r="C543" s="68"/>
      <c r="D543" s="68"/>
      <c r="E543" s="54" t="s">
        <v>832</v>
      </c>
      <c r="F543" s="18">
        <v>229</v>
      </c>
      <c r="G543" s="18">
        <v>20</v>
      </c>
      <c r="H543" s="18">
        <v>4580</v>
      </c>
      <c r="I543" s="18"/>
      <c r="J543" s="21" t="s">
        <v>121</v>
      </c>
      <c r="K543" s="24"/>
      <c r="L543" s="25"/>
      <c r="M543" s="25"/>
    </row>
    <row r="544" spans="1:13" ht="15">
      <c r="A544" s="68"/>
      <c r="B544" s="68"/>
      <c r="C544" s="68"/>
      <c r="D544" s="68"/>
      <c r="E544" s="54" t="s">
        <v>833</v>
      </c>
      <c r="F544" s="18">
        <v>92</v>
      </c>
      <c r="G544" s="18">
        <v>20</v>
      </c>
      <c r="H544" s="18">
        <v>1840</v>
      </c>
      <c r="I544" s="18"/>
      <c r="J544" s="21" t="s">
        <v>121</v>
      </c>
      <c r="K544" s="24"/>
      <c r="L544" s="25"/>
      <c r="M544" s="25"/>
    </row>
    <row r="545" spans="1:13" ht="15">
      <c r="A545" s="68"/>
      <c r="B545" s="68"/>
      <c r="C545" s="68"/>
      <c r="D545" s="68"/>
      <c r="E545" s="54" t="s">
        <v>834</v>
      </c>
      <c r="F545" s="18">
        <v>19</v>
      </c>
      <c r="G545" s="18">
        <v>20</v>
      </c>
      <c r="H545" s="18">
        <v>380</v>
      </c>
      <c r="I545" s="18"/>
      <c r="J545" s="21" t="s">
        <v>121</v>
      </c>
      <c r="K545" s="24"/>
      <c r="L545" s="25"/>
      <c r="M545" s="25"/>
    </row>
    <row r="546" spans="1:13" ht="15">
      <c r="A546" s="68"/>
      <c r="B546" s="68"/>
      <c r="C546" s="68"/>
      <c r="D546" s="68"/>
      <c r="E546" s="54" t="s">
        <v>835</v>
      </c>
      <c r="F546" s="18">
        <v>6</v>
      </c>
      <c r="G546" s="18">
        <v>20</v>
      </c>
      <c r="H546" s="18">
        <v>120</v>
      </c>
      <c r="I546" s="18"/>
      <c r="J546" s="21" t="s">
        <v>121</v>
      </c>
      <c r="K546" s="24"/>
      <c r="L546" s="25"/>
      <c r="M546" s="25"/>
    </row>
    <row r="547" spans="1:13" ht="15">
      <c r="A547" s="68"/>
      <c r="B547" s="68"/>
      <c r="C547" s="68"/>
      <c r="D547" s="68"/>
      <c r="E547" s="54" t="s">
        <v>836</v>
      </c>
      <c r="F547" s="18">
        <v>1</v>
      </c>
      <c r="G547" s="18">
        <v>20</v>
      </c>
      <c r="H547" s="18">
        <v>20</v>
      </c>
      <c r="I547" s="18"/>
      <c r="J547" s="21" t="s">
        <v>121</v>
      </c>
      <c r="K547" s="24"/>
      <c r="L547" s="25"/>
      <c r="M547" s="25"/>
    </row>
    <row r="548" spans="1:13" ht="15">
      <c r="A548" s="68"/>
      <c r="B548" s="68"/>
      <c r="C548" s="68"/>
      <c r="D548" s="68"/>
      <c r="E548" s="54" t="s">
        <v>837</v>
      </c>
      <c r="F548" s="18">
        <v>1</v>
      </c>
      <c r="G548" s="18">
        <v>20</v>
      </c>
      <c r="H548" s="18">
        <v>20</v>
      </c>
      <c r="I548" s="18"/>
      <c r="J548" s="21" t="s">
        <v>121</v>
      </c>
      <c r="K548" s="24"/>
      <c r="L548" s="25"/>
      <c r="M548" s="25"/>
    </row>
    <row r="549" spans="1:13" ht="15">
      <c r="A549" s="68"/>
      <c r="B549" s="68"/>
      <c r="C549" s="68"/>
      <c r="D549" s="68"/>
      <c r="E549" s="54" t="s">
        <v>838</v>
      </c>
      <c r="F549" s="18">
        <v>1</v>
      </c>
      <c r="G549" s="18">
        <v>20</v>
      </c>
      <c r="H549" s="18">
        <v>20</v>
      </c>
      <c r="I549" s="18"/>
      <c r="J549" s="21" t="s">
        <v>121</v>
      </c>
      <c r="K549" s="24"/>
      <c r="L549" s="25"/>
      <c r="M549" s="25"/>
    </row>
    <row r="550" spans="1:13" ht="15">
      <c r="A550" s="68"/>
      <c r="B550" s="68"/>
      <c r="C550" s="68"/>
      <c r="D550" s="68"/>
      <c r="E550" s="54" t="s">
        <v>839</v>
      </c>
      <c r="F550" s="18">
        <v>2</v>
      </c>
      <c r="G550" s="18">
        <v>20</v>
      </c>
      <c r="H550" s="18">
        <v>40</v>
      </c>
      <c r="I550" s="18"/>
      <c r="J550" s="21" t="s">
        <v>121</v>
      </c>
      <c r="K550" s="24"/>
      <c r="L550" s="25"/>
      <c r="M550" s="25"/>
    </row>
    <row r="551" spans="1:13" ht="15">
      <c r="A551" s="68"/>
      <c r="B551" s="68"/>
      <c r="C551" s="68"/>
      <c r="D551" s="68"/>
      <c r="E551" s="54" t="s">
        <v>840</v>
      </c>
      <c r="F551" s="18">
        <v>74</v>
      </c>
      <c r="G551" s="18">
        <v>20</v>
      </c>
      <c r="H551" s="18">
        <v>1480</v>
      </c>
      <c r="I551" s="18"/>
      <c r="J551" s="21" t="s">
        <v>121</v>
      </c>
      <c r="K551" s="24"/>
      <c r="L551" s="25"/>
      <c r="M551" s="25"/>
    </row>
    <row r="552" spans="1:13" ht="15">
      <c r="A552" s="68"/>
      <c r="B552" s="68"/>
      <c r="C552" s="68"/>
      <c r="D552" s="68"/>
      <c r="E552" s="54" t="s">
        <v>841</v>
      </c>
      <c r="F552" s="18">
        <v>1</v>
      </c>
      <c r="G552" s="18">
        <v>20</v>
      </c>
      <c r="H552" s="18">
        <v>20</v>
      </c>
      <c r="I552" s="18"/>
      <c r="J552" s="21" t="s">
        <v>121</v>
      </c>
      <c r="K552" s="24"/>
      <c r="L552" s="25"/>
      <c r="M552" s="25"/>
    </row>
    <row r="553" spans="1:13" ht="15">
      <c r="A553" s="68"/>
      <c r="B553" s="68"/>
      <c r="C553" s="68"/>
      <c r="D553" s="68"/>
      <c r="E553" s="54" t="s">
        <v>842</v>
      </c>
      <c r="F553" s="18">
        <v>1</v>
      </c>
      <c r="G553" s="18">
        <v>20</v>
      </c>
      <c r="H553" s="18">
        <v>20</v>
      </c>
      <c r="I553" s="18"/>
      <c r="J553" s="21" t="s">
        <v>121</v>
      </c>
      <c r="K553" s="24"/>
      <c r="L553" s="25"/>
      <c r="M553" s="25"/>
    </row>
    <row r="554" spans="1:13" ht="15">
      <c r="A554" s="68">
        <v>16</v>
      </c>
      <c r="B554" s="68" t="s">
        <v>2148</v>
      </c>
      <c r="C554" s="68">
        <v>2</v>
      </c>
      <c r="D554" s="68" t="s">
        <v>2147</v>
      </c>
      <c r="E554" s="54" t="s">
        <v>843</v>
      </c>
      <c r="F554" s="18">
        <v>3</v>
      </c>
      <c r="G554" s="18">
        <v>20</v>
      </c>
      <c r="H554" s="18">
        <v>60</v>
      </c>
      <c r="I554" s="18"/>
      <c r="J554" s="21" t="s">
        <v>121</v>
      </c>
      <c r="K554" s="24"/>
      <c r="L554" s="25"/>
      <c r="M554" s="25"/>
    </row>
    <row r="555" spans="1:13" ht="15">
      <c r="A555" s="68"/>
      <c r="B555" s="68"/>
      <c r="C555" s="68"/>
      <c r="D555" s="68"/>
      <c r="E555" s="54" t="s">
        <v>844</v>
      </c>
      <c r="F555" s="18">
        <v>1</v>
      </c>
      <c r="G555" s="18">
        <v>20</v>
      </c>
      <c r="H555" s="18">
        <v>20</v>
      </c>
      <c r="I555" s="18"/>
      <c r="J555" s="21" t="s">
        <v>121</v>
      </c>
      <c r="K555" s="24"/>
      <c r="L555" s="25"/>
      <c r="M555" s="25"/>
    </row>
    <row r="556" spans="1:13" ht="15">
      <c r="A556" s="68"/>
      <c r="B556" s="68"/>
      <c r="C556" s="68"/>
      <c r="D556" s="68"/>
      <c r="E556" s="54" t="s">
        <v>845</v>
      </c>
      <c r="F556" s="18">
        <v>15</v>
      </c>
      <c r="G556" s="18">
        <v>20</v>
      </c>
      <c r="H556" s="18">
        <v>300</v>
      </c>
      <c r="I556" s="18"/>
      <c r="J556" s="21" t="s">
        <v>121</v>
      </c>
      <c r="K556" s="24"/>
      <c r="L556" s="25"/>
      <c r="M556" s="25"/>
    </row>
    <row r="557" spans="1:13" ht="15">
      <c r="A557" s="68"/>
      <c r="B557" s="68"/>
      <c r="C557" s="68"/>
      <c r="D557" s="68"/>
      <c r="E557" s="54" t="s">
        <v>846</v>
      </c>
      <c r="F557" s="18">
        <v>17</v>
      </c>
      <c r="G557" s="18">
        <v>8.3879999999999999</v>
      </c>
      <c r="H557" s="18">
        <v>142.596</v>
      </c>
      <c r="I557" s="18"/>
      <c r="J557" s="21" t="s">
        <v>121</v>
      </c>
      <c r="K557" s="24"/>
      <c r="L557" s="25"/>
      <c r="M557" s="25"/>
    </row>
    <row r="558" spans="1:13" ht="15">
      <c r="A558" s="68"/>
      <c r="B558" s="68"/>
      <c r="C558" s="68"/>
      <c r="D558" s="68"/>
      <c r="E558" s="54" t="s">
        <v>847</v>
      </c>
      <c r="F558" s="18">
        <v>3</v>
      </c>
      <c r="G558" s="18">
        <v>9</v>
      </c>
      <c r="H558" s="18">
        <v>27</v>
      </c>
      <c r="I558" s="18"/>
      <c r="J558" s="21" t="s">
        <v>121</v>
      </c>
      <c r="K558" s="24"/>
      <c r="L558" s="25"/>
      <c r="M558" s="25"/>
    </row>
    <row r="559" spans="1:13" ht="15">
      <c r="A559" s="68"/>
      <c r="B559" s="68"/>
      <c r="C559" s="68"/>
      <c r="D559" s="68"/>
      <c r="E559" s="54" t="s">
        <v>848</v>
      </c>
      <c r="F559" s="18">
        <v>2</v>
      </c>
      <c r="G559" s="18">
        <v>20</v>
      </c>
      <c r="H559" s="18">
        <v>40</v>
      </c>
      <c r="I559" s="18"/>
      <c r="J559" s="21" t="s">
        <v>121</v>
      </c>
      <c r="K559" s="24"/>
      <c r="L559" s="25"/>
      <c r="M559" s="25"/>
    </row>
    <row r="560" spans="1:13" s="23" customFormat="1" ht="14.25">
      <c r="A560" s="68">
        <v>17</v>
      </c>
      <c r="B560" s="68" t="s">
        <v>55</v>
      </c>
      <c r="C560" s="70" t="s">
        <v>64</v>
      </c>
      <c r="D560" s="71"/>
      <c r="E560" s="71"/>
      <c r="F560" s="38">
        <v>16594</v>
      </c>
      <c r="G560" s="38"/>
      <c r="H560" s="38">
        <v>151422.44680000001</v>
      </c>
      <c r="I560" s="38">
        <f>SUM(I561,I566,I569,I642)</f>
        <v>151423</v>
      </c>
      <c r="J560" s="40"/>
      <c r="K560" s="43">
        <f>SUM(K561,K566,K569,K642)</f>
        <v>9608</v>
      </c>
      <c r="L560" s="44">
        <v>5354</v>
      </c>
      <c r="M560" s="44">
        <v>146069</v>
      </c>
    </row>
    <row r="561" spans="1:13" ht="15">
      <c r="A561" s="68"/>
      <c r="B561" s="68"/>
      <c r="C561" s="68">
        <v>1</v>
      </c>
      <c r="D561" s="68" t="s">
        <v>849</v>
      </c>
      <c r="E561" s="54" t="s">
        <v>118</v>
      </c>
      <c r="F561" s="18">
        <v>359</v>
      </c>
      <c r="G561" s="18"/>
      <c r="H561" s="18">
        <v>2851.7626</v>
      </c>
      <c r="I561" s="18">
        <f>ROUND(H561,0)</f>
        <v>2852</v>
      </c>
      <c r="J561" s="21"/>
      <c r="K561" s="24">
        <v>12</v>
      </c>
      <c r="L561" s="25">
        <v>12</v>
      </c>
      <c r="M561" s="25">
        <v>2840</v>
      </c>
    </row>
    <row r="562" spans="1:13" ht="15">
      <c r="A562" s="68"/>
      <c r="B562" s="68"/>
      <c r="C562" s="68"/>
      <c r="D562" s="68"/>
      <c r="E562" s="54" t="s">
        <v>850</v>
      </c>
      <c r="F562" s="18">
        <v>127</v>
      </c>
      <c r="G562" s="18">
        <v>5.6268000000000002</v>
      </c>
      <c r="H562" s="18">
        <v>714.60360000000003</v>
      </c>
      <c r="I562" s="18"/>
      <c r="J562" s="21" t="s">
        <v>121</v>
      </c>
      <c r="K562" s="24"/>
      <c r="L562" s="25"/>
      <c r="M562" s="25"/>
    </row>
    <row r="563" spans="1:13" ht="15">
      <c r="A563" s="68"/>
      <c r="B563" s="68"/>
      <c r="C563" s="68"/>
      <c r="D563" s="68"/>
      <c r="E563" s="54" t="s">
        <v>851</v>
      </c>
      <c r="F563" s="18">
        <v>15</v>
      </c>
      <c r="G563" s="18">
        <v>6.0148000000000001</v>
      </c>
      <c r="H563" s="18">
        <v>90.221999999999994</v>
      </c>
      <c r="I563" s="18"/>
      <c r="J563" s="21" t="s">
        <v>121</v>
      </c>
      <c r="K563" s="24"/>
      <c r="L563" s="25"/>
      <c r="M563" s="25"/>
    </row>
    <row r="564" spans="1:13" ht="15">
      <c r="A564" s="68"/>
      <c r="B564" s="68"/>
      <c r="C564" s="68"/>
      <c r="D564" s="68"/>
      <c r="E564" s="54" t="s">
        <v>852</v>
      </c>
      <c r="F564" s="18">
        <v>162</v>
      </c>
      <c r="G564" s="18">
        <v>7.8185000000000002</v>
      </c>
      <c r="H564" s="18">
        <v>1266.597</v>
      </c>
      <c r="I564" s="18"/>
      <c r="J564" s="21" t="s">
        <v>121</v>
      </c>
      <c r="K564" s="24"/>
      <c r="L564" s="25"/>
      <c r="M564" s="25"/>
    </row>
    <row r="565" spans="1:13" ht="15">
      <c r="A565" s="68"/>
      <c r="B565" s="68"/>
      <c r="C565" s="68"/>
      <c r="D565" s="68"/>
      <c r="E565" s="54" t="s">
        <v>853</v>
      </c>
      <c r="F565" s="18">
        <v>55</v>
      </c>
      <c r="G565" s="18">
        <v>14.188000000000001</v>
      </c>
      <c r="H565" s="18">
        <v>780.34</v>
      </c>
      <c r="I565" s="18"/>
      <c r="J565" s="21" t="s">
        <v>121</v>
      </c>
      <c r="K565" s="24"/>
      <c r="L565" s="25"/>
      <c r="M565" s="25"/>
    </row>
    <row r="566" spans="1:13" ht="15">
      <c r="A566" s="68"/>
      <c r="B566" s="68"/>
      <c r="C566" s="68">
        <v>2</v>
      </c>
      <c r="D566" s="68" t="s">
        <v>854</v>
      </c>
      <c r="E566" s="54" t="s">
        <v>118</v>
      </c>
      <c r="F566" s="18">
        <v>274</v>
      </c>
      <c r="G566" s="18"/>
      <c r="H566" s="18">
        <v>3116.1120000000001</v>
      </c>
      <c r="I566" s="18">
        <f>ROUND(H566,0)</f>
        <v>3116</v>
      </c>
      <c r="J566" s="21"/>
      <c r="K566" s="24">
        <v>7370</v>
      </c>
      <c r="L566" s="25">
        <v>3116</v>
      </c>
      <c r="M566" s="25">
        <v>0</v>
      </c>
    </row>
    <row r="567" spans="1:13" ht="15">
      <c r="A567" s="68"/>
      <c r="B567" s="68"/>
      <c r="C567" s="68"/>
      <c r="D567" s="68"/>
      <c r="E567" s="54" t="s">
        <v>855</v>
      </c>
      <c r="F567" s="18">
        <v>2</v>
      </c>
      <c r="G567" s="18">
        <v>15</v>
      </c>
      <c r="H567" s="18">
        <v>30</v>
      </c>
      <c r="I567" s="18"/>
      <c r="J567" s="21" t="s">
        <v>121</v>
      </c>
      <c r="K567" s="24"/>
      <c r="L567" s="25"/>
      <c r="M567" s="25"/>
    </row>
    <row r="568" spans="1:13" ht="15">
      <c r="A568" s="68"/>
      <c r="B568" s="68"/>
      <c r="C568" s="68"/>
      <c r="D568" s="68"/>
      <c r="E568" s="54" t="s">
        <v>856</v>
      </c>
      <c r="F568" s="18">
        <v>272</v>
      </c>
      <c r="G568" s="18">
        <v>11.346</v>
      </c>
      <c r="H568" s="18">
        <v>3086.1120000000001</v>
      </c>
      <c r="I568" s="18"/>
      <c r="J568" s="21" t="s">
        <v>121</v>
      </c>
      <c r="K568" s="24"/>
      <c r="L568" s="25"/>
      <c r="M568" s="25"/>
    </row>
    <row r="569" spans="1:13" ht="13.5" customHeight="1">
      <c r="A569" s="68"/>
      <c r="B569" s="68"/>
      <c r="C569" s="68">
        <v>3</v>
      </c>
      <c r="D569" s="68" t="s">
        <v>264</v>
      </c>
      <c r="E569" s="54" t="s">
        <v>118</v>
      </c>
      <c r="F569" s="18">
        <v>14567</v>
      </c>
      <c r="G569" s="18"/>
      <c r="H569" s="18">
        <v>134840.87239999999</v>
      </c>
      <c r="I569" s="18">
        <f>ROUND(H569,0)</f>
        <v>134841</v>
      </c>
      <c r="J569" s="21"/>
      <c r="K569" s="24">
        <v>0</v>
      </c>
      <c r="L569" s="25">
        <v>0</v>
      </c>
      <c r="M569" s="25">
        <v>134841</v>
      </c>
    </row>
    <row r="570" spans="1:13" ht="15">
      <c r="A570" s="68"/>
      <c r="B570" s="68"/>
      <c r="C570" s="68"/>
      <c r="D570" s="68"/>
      <c r="E570" s="54" t="s">
        <v>857</v>
      </c>
      <c r="F570" s="18">
        <v>1</v>
      </c>
      <c r="G570" s="18">
        <v>3.96</v>
      </c>
      <c r="H570" s="18">
        <v>3.96</v>
      </c>
      <c r="I570" s="18"/>
      <c r="J570" s="21" t="s">
        <v>121</v>
      </c>
      <c r="K570" s="24"/>
      <c r="L570" s="25"/>
      <c r="M570" s="25"/>
    </row>
    <row r="571" spans="1:13" ht="15">
      <c r="A571" s="68"/>
      <c r="B571" s="68"/>
      <c r="C571" s="68"/>
      <c r="D571" s="68"/>
      <c r="E571" s="54" t="s">
        <v>858</v>
      </c>
      <c r="F571" s="18">
        <v>27</v>
      </c>
      <c r="G571" s="18">
        <v>4.84</v>
      </c>
      <c r="H571" s="18">
        <v>130.68</v>
      </c>
      <c r="I571" s="18"/>
      <c r="J571" s="21" t="s">
        <v>121</v>
      </c>
      <c r="K571" s="24"/>
      <c r="L571" s="25"/>
      <c r="M571" s="25"/>
    </row>
    <row r="572" spans="1:13" ht="15">
      <c r="A572" s="68"/>
      <c r="B572" s="68"/>
      <c r="C572" s="68"/>
      <c r="D572" s="68"/>
      <c r="E572" s="54" t="s">
        <v>859</v>
      </c>
      <c r="F572" s="18">
        <v>17</v>
      </c>
      <c r="G572" s="18">
        <v>4.84</v>
      </c>
      <c r="H572" s="18">
        <v>82.28</v>
      </c>
      <c r="I572" s="18"/>
      <c r="J572" s="21" t="s">
        <v>121</v>
      </c>
      <c r="K572" s="24"/>
      <c r="L572" s="25"/>
      <c r="M572" s="25"/>
    </row>
    <row r="573" spans="1:13" ht="15">
      <c r="A573" s="68"/>
      <c r="B573" s="68"/>
      <c r="C573" s="68"/>
      <c r="D573" s="68"/>
      <c r="E573" s="54" t="s">
        <v>860</v>
      </c>
      <c r="F573" s="18">
        <v>102</v>
      </c>
      <c r="G573" s="18">
        <v>4.84</v>
      </c>
      <c r="H573" s="18">
        <v>493.68</v>
      </c>
      <c r="I573" s="18"/>
      <c r="J573" s="21" t="s">
        <v>121</v>
      </c>
      <c r="K573" s="24"/>
      <c r="L573" s="25"/>
      <c r="M573" s="25"/>
    </row>
    <row r="574" spans="1:13" ht="15">
      <c r="A574" s="68"/>
      <c r="B574" s="68"/>
      <c r="C574" s="68"/>
      <c r="D574" s="68"/>
      <c r="E574" s="54" t="s">
        <v>861</v>
      </c>
      <c r="F574" s="18">
        <v>94</v>
      </c>
      <c r="G574" s="18">
        <v>4.84</v>
      </c>
      <c r="H574" s="18">
        <v>454.96</v>
      </c>
      <c r="I574" s="18"/>
      <c r="J574" s="21" t="s">
        <v>121</v>
      </c>
      <c r="K574" s="24"/>
      <c r="L574" s="25"/>
      <c r="M574" s="25"/>
    </row>
    <row r="575" spans="1:13" ht="15">
      <c r="A575" s="68"/>
      <c r="B575" s="68"/>
      <c r="C575" s="68"/>
      <c r="D575" s="68"/>
      <c r="E575" s="54" t="s">
        <v>862</v>
      </c>
      <c r="F575" s="18">
        <v>2242</v>
      </c>
      <c r="G575" s="18">
        <v>4.84</v>
      </c>
      <c r="H575" s="18">
        <v>10851.28</v>
      </c>
      <c r="I575" s="18"/>
      <c r="J575" s="21" t="s">
        <v>121</v>
      </c>
      <c r="K575" s="24"/>
      <c r="L575" s="25"/>
      <c r="M575" s="25"/>
    </row>
    <row r="576" spans="1:13" ht="15">
      <c r="A576" s="68"/>
      <c r="B576" s="68"/>
      <c r="C576" s="68"/>
      <c r="D576" s="68"/>
      <c r="E576" s="54" t="s">
        <v>863</v>
      </c>
      <c r="F576" s="18">
        <v>73</v>
      </c>
      <c r="G576" s="18">
        <v>4.4000000000000004</v>
      </c>
      <c r="H576" s="18">
        <v>321.2</v>
      </c>
      <c r="I576" s="18"/>
      <c r="J576" s="21" t="s">
        <v>121</v>
      </c>
      <c r="K576" s="24"/>
      <c r="L576" s="25"/>
      <c r="M576" s="25"/>
    </row>
    <row r="577" spans="1:13" ht="15">
      <c r="A577" s="68"/>
      <c r="B577" s="68"/>
      <c r="C577" s="68"/>
      <c r="D577" s="68"/>
      <c r="E577" s="54" t="s">
        <v>864</v>
      </c>
      <c r="F577" s="18">
        <v>1</v>
      </c>
      <c r="G577" s="18">
        <v>3.96</v>
      </c>
      <c r="H577" s="18">
        <v>3.96</v>
      </c>
      <c r="I577" s="18"/>
      <c r="J577" s="21" t="s">
        <v>121</v>
      </c>
      <c r="K577" s="24"/>
      <c r="L577" s="25"/>
      <c r="M577" s="25"/>
    </row>
    <row r="578" spans="1:13" ht="15">
      <c r="A578" s="68"/>
      <c r="B578" s="68"/>
      <c r="C578" s="68"/>
      <c r="D578" s="68"/>
      <c r="E578" s="54" t="s">
        <v>865</v>
      </c>
      <c r="F578" s="18">
        <v>2</v>
      </c>
      <c r="G578" s="18">
        <v>4.84</v>
      </c>
      <c r="H578" s="18">
        <v>9.68</v>
      </c>
      <c r="I578" s="18"/>
      <c r="J578" s="21" t="s">
        <v>121</v>
      </c>
      <c r="K578" s="24"/>
      <c r="L578" s="25"/>
      <c r="M578" s="25"/>
    </row>
    <row r="579" spans="1:13" ht="15">
      <c r="A579" s="68"/>
      <c r="B579" s="68"/>
      <c r="C579" s="68"/>
      <c r="D579" s="68"/>
      <c r="E579" s="54" t="s">
        <v>866</v>
      </c>
      <c r="F579" s="18">
        <v>4</v>
      </c>
      <c r="G579" s="18">
        <v>4.84</v>
      </c>
      <c r="H579" s="18">
        <v>19.36</v>
      </c>
      <c r="I579" s="18"/>
      <c r="J579" s="21" t="s">
        <v>121</v>
      </c>
      <c r="K579" s="24"/>
      <c r="L579" s="25"/>
      <c r="M579" s="25"/>
    </row>
    <row r="580" spans="1:13" ht="15">
      <c r="A580" s="68"/>
      <c r="B580" s="68"/>
      <c r="C580" s="68"/>
      <c r="D580" s="68"/>
      <c r="E580" s="54" t="s">
        <v>867</v>
      </c>
      <c r="F580" s="18">
        <v>288</v>
      </c>
      <c r="G580" s="18">
        <v>4.84</v>
      </c>
      <c r="H580" s="18">
        <v>1393.92</v>
      </c>
      <c r="I580" s="18"/>
      <c r="J580" s="21" t="s">
        <v>121</v>
      </c>
      <c r="K580" s="24"/>
      <c r="L580" s="25"/>
      <c r="M580" s="25"/>
    </row>
    <row r="581" spans="1:13" ht="27">
      <c r="A581" s="68"/>
      <c r="B581" s="68"/>
      <c r="C581" s="68"/>
      <c r="D581" s="68"/>
      <c r="E581" s="54" t="s">
        <v>265</v>
      </c>
      <c r="F581" s="18">
        <v>1</v>
      </c>
      <c r="G581" s="18">
        <v>3.6</v>
      </c>
      <c r="H581" s="18">
        <v>3.6</v>
      </c>
      <c r="I581" s="18"/>
      <c r="J581" s="21" t="s">
        <v>722</v>
      </c>
      <c r="K581" s="24"/>
      <c r="L581" s="25"/>
      <c r="M581" s="25"/>
    </row>
    <row r="582" spans="1:13" ht="27">
      <c r="A582" s="68"/>
      <c r="B582" s="68"/>
      <c r="C582" s="68"/>
      <c r="D582" s="68"/>
      <c r="E582" s="54" t="s">
        <v>868</v>
      </c>
      <c r="F582" s="18">
        <v>691</v>
      </c>
      <c r="G582" s="18">
        <v>5.7359999999999998</v>
      </c>
      <c r="H582" s="18">
        <v>3963.576</v>
      </c>
      <c r="I582" s="18"/>
      <c r="J582" s="21" t="s">
        <v>869</v>
      </c>
      <c r="K582" s="24"/>
      <c r="L582" s="25"/>
      <c r="M582" s="25"/>
    </row>
    <row r="583" spans="1:13" ht="15">
      <c r="A583" s="68"/>
      <c r="B583" s="68"/>
      <c r="C583" s="68"/>
      <c r="D583" s="68"/>
      <c r="E583" s="54" t="s">
        <v>868</v>
      </c>
      <c r="F583" s="18">
        <v>147</v>
      </c>
      <c r="G583" s="18">
        <v>5.7720000000000002</v>
      </c>
      <c r="H583" s="18">
        <v>848.48400000000004</v>
      </c>
      <c r="I583" s="18"/>
      <c r="J583" s="21" t="s">
        <v>121</v>
      </c>
      <c r="K583" s="24"/>
      <c r="L583" s="25"/>
      <c r="M583" s="25"/>
    </row>
    <row r="584" spans="1:13" ht="27">
      <c r="A584" s="68"/>
      <c r="B584" s="68"/>
      <c r="C584" s="68"/>
      <c r="D584" s="68"/>
      <c r="E584" s="54" t="s">
        <v>870</v>
      </c>
      <c r="F584" s="18">
        <v>0</v>
      </c>
      <c r="G584" s="18">
        <v>0</v>
      </c>
      <c r="H584" s="18">
        <v>0</v>
      </c>
      <c r="I584" s="18"/>
      <c r="J584" s="21" t="s">
        <v>871</v>
      </c>
      <c r="K584" s="24"/>
      <c r="L584" s="25"/>
      <c r="M584" s="25"/>
    </row>
    <row r="585" spans="1:13" ht="27">
      <c r="A585" s="68"/>
      <c r="B585" s="68"/>
      <c r="C585" s="68"/>
      <c r="D585" s="68"/>
      <c r="E585" s="54" t="s">
        <v>870</v>
      </c>
      <c r="F585" s="18">
        <v>296</v>
      </c>
      <c r="G585" s="18">
        <v>5.484</v>
      </c>
      <c r="H585" s="18">
        <v>1623.2639999999999</v>
      </c>
      <c r="I585" s="18"/>
      <c r="J585" s="21" t="s">
        <v>871</v>
      </c>
      <c r="K585" s="24"/>
      <c r="L585" s="25"/>
      <c r="M585" s="25"/>
    </row>
    <row r="586" spans="1:13" ht="27">
      <c r="A586" s="68"/>
      <c r="B586" s="68"/>
      <c r="C586" s="68"/>
      <c r="D586" s="68"/>
      <c r="E586" s="54" t="s">
        <v>872</v>
      </c>
      <c r="F586" s="18">
        <v>0</v>
      </c>
      <c r="G586" s="18">
        <v>0</v>
      </c>
      <c r="H586" s="18">
        <v>0</v>
      </c>
      <c r="I586" s="18"/>
      <c r="J586" s="21" t="s">
        <v>873</v>
      </c>
      <c r="K586" s="24"/>
      <c r="L586" s="25"/>
      <c r="M586" s="25"/>
    </row>
    <row r="587" spans="1:13" ht="15">
      <c r="A587" s="68"/>
      <c r="B587" s="68"/>
      <c r="C587" s="68"/>
      <c r="D587" s="68"/>
      <c r="E587" s="54" t="s">
        <v>872</v>
      </c>
      <c r="F587" s="18">
        <v>70</v>
      </c>
      <c r="G587" s="18">
        <v>5.484</v>
      </c>
      <c r="H587" s="18">
        <v>383.88</v>
      </c>
      <c r="I587" s="18"/>
      <c r="J587" s="21" t="s">
        <v>121</v>
      </c>
      <c r="K587" s="24"/>
      <c r="L587" s="25"/>
      <c r="M587" s="25"/>
    </row>
    <row r="588" spans="1:13" ht="15">
      <c r="A588" s="68"/>
      <c r="B588" s="68"/>
      <c r="C588" s="68"/>
      <c r="D588" s="68"/>
      <c r="E588" s="54" t="s">
        <v>267</v>
      </c>
      <c r="F588" s="18">
        <v>117</v>
      </c>
      <c r="G588" s="18">
        <v>5.0999999999999996</v>
      </c>
      <c r="H588" s="18">
        <v>596.70000000000005</v>
      </c>
      <c r="I588" s="18"/>
      <c r="J588" s="21" t="s">
        <v>121</v>
      </c>
      <c r="K588" s="24"/>
      <c r="L588" s="25"/>
      <c r="M588" s="25"/>
    </row>
    <row r="589" spans="1:13" ht="15">
      <c r="A589" s="68"/>
      <c r="B589" s="68"/>
      <c r="C589" s="68"/>
      <c r="D589" s="68"/>
      <c r="E589" s="54" t="s">
        <v>874</v>
      </c>
      <c r="F589" s="18">
        <v>804</v>
      </c>
      <c r="G589" s="18">
        <v>6.18</v>
      </c>
      <c r="H589" s="18">
        <v>4968.72</v>
      </c>
      <c r="I589" s="18"/>
      <c r="J589" s="21" t="s">
        <v>121</v>
      </c>
      <c r="K589" s="24"/>
      <c r="L589" s="25"/>
      <c r="M589" s="25"/>
    </row>
    <row r="590" spans="1:13" ht="15">
      <c r="A590" s="68"/>
      <c r="B590" s="68"/>
      <c r="C590" s="68"/>
      <c r="D590" s="68"/>
      <c r="E590" s="54" t="s">
        <v>875</v>
      </c>
      <c r="F590" s="18">
        <v>1027</v>
      </c>
      <c r="G590" s="18">
        <v>6.0263999999999998</v>
      </c>
      <c r="H590" s="18">
        <v>6189.1127999999999</v>
      </c>
      <c r="I590" s="18"/>
      <c r="J590" s="21" t="s">
        <v>121</v>
      </c>
      <c r="K590" s="24"/>
      <c r="L590" s="25"/>
      <c r="M590" s="25"/>
    </row>
    <row r="591" spans="1:13" ht="15">
      <c r="A591" s="68"/>
      <c r="B591" s="68"/>
      <c r="C591" s="68"/>
      <c r="D591" s="68"/>
      <c r="E591" s="54" t="s">
        <v>876</v>
      </c>
      <c r="F591" s="18">
        <v>21</v>
      </c>
      <c r="G591" s="18">
        <v>5.8764000000000003</v>
      </c>
      <c r="H591" s="18">
        <v>123.4044</v>
      </c>
      <c r="I591" s="18"/>
      <c r="J591" s="21" t="s">
        <v>121</v>
      </c>
      <c r="K591" s="24"/>
      <c r="L591" s="25"/>
      <c r="M591" s="25"/>
    </row>
    <row r="592" spans="1:13" ht="15">
      <c r="A592" s="68"/>
      <c r="B592" s="68"/>
      <c r="C592" s="68"/>
      <c r="D592" s="68"/>
      <c r="E592" s="54" t="s">
        <v>877</v>
      </c>
      <c r="F592" s="18">
        <v>92</v>
      </c>
      <c r="G592" s="18">
        <v>6.0864000000000003</v>
      </c>
      <c r="H592" s="18">
        <v>559.94880000000001</v>
      </c>
      <c r="I592" s="18"/>
      <c r="J592" s="21" t="s">
        <v>121</v>
      </c>
      <c r="K592" s="24"/>
      <c r="L592" s="25"/>
      <c r="M592" s="25"/>
    </row>
    <row r="593" spans="1:13" ht="15">
      <c r="A593" s="68"/>
      <c r="B593" s="68"/>
      <c r="C593" s="68"/>
      <c r="D593" s="68"/>
      <c r="E593" s="54" t="s">
        <v>878</v>
      </c>
      <c r="F593" s="18">
        <v>1</v>
      </c>
      <c r="G593" s="18">
        <v>5.7720000000000002</v>
      </c>
      <c r="H593" s="18">
        <v>5.7720000000000002</v>
      </c>
      <c r="I593" s="18"/>
      <c r="J593" s="21" t="s">
        <v>121</v>
      </c>
      <c r="K593" s="24"/>
      <c r="L593" s="25"/>
      <c r="M593" s="25"/>
    </row>
    <row r="594" spans="1:13" ht="15">
      <c r="A594" s="68"/>
      <c r="B594" s="68"/>
      <c r="C594" s="68"/>
      <c r="D594" s="68"/>
      <c r="E594" s="54" t="s">
        <v>879</v>
      </c>
      <c r="F594" s="18">
        <v>23</v>
      </c>
      <c r="G594" s="18">
        <v>4.1459999999999999</v>
      </c>
      <c r="H594" s="18">
        <v>95.358000000000004</v>
      </c>
      <c r="I594" s="18"/>
      <c r="J594" s="21" t="s">
        <v>121</v>
      </c>
      <c r="K594" s="24"/>
      <c r="L594" s="25"/>
      <c r="M594" s="25"/>
    </row>
    <row r="595" spans="1:13" ht="15">
      <c r="A595" s="68"/>
      <c r="B595" s="68"/>
      <c r="C595" s="68"/>
      <c r="D595" s="68"/>
      <c r="E595" s="54" t="s">
        <v>880</v>
      </c>
      <c r="F595" s="18">
        <v>184</v>
      </c>
      <c r="G595" s="18">
        <v>4.1399999999999997</v>
      </c>
      <c r="H595" s="18">
        <v>761.76</v>
      </c>
      <c r="I595" s="18"/>
      <c r="J595" s="21" t="s">
        <v>121</v>
      </c>
      <c r="K595" s="24"/>
      <c r="L595" s="25"/>
      <c r="M595" s="25"/>
    </row>
    <row r="596" spans="1:13" ht="15">
      <c r="A596" s="68"/>
      <c r="B596" s="68"/>
      <c r="C596" s="68"/>
      <c r="D596" s="68"/>
      <c r="E596" s="54" t="s">
        <v>881</v>
      </c>
      <c r="F596" s="18">
        <v>40</v>
      </c>
      <c r="G596" s="18">
        <v>4.383</v>
      </c>
      <c r="H596" s="18">
        <v>175.32</v>
      </c>
      <c r="I596" s="18"/>
      <c r="J596" s="21" t="s">
        <v>121</v>
      </c>
      <c r="K596" s="24"/>
      <c r="L596" s="25"/>
      <c r="M596" s="25"/>
    </row>
    <row r="597" spans="1:13" ht="15">
      <c r="A597" s="68"/>
      <c r="B597" s="68"/>
      <c r="C597" s="68"/>
      <c r="D597" s="68"/>
      <c r="E597" s="54" t="s">
        <v>882</v>
      </c>
      <c r="F597" s="18">
        <v>3</v>
      </c>
      <c r="G597" s="18">
        <v>6.8352000000000004</v>
      </c>
      <c r="H597" s="18">
        <v>20.505600000000001</v>
      </c>
      <c r="I597" s="18"/>
      <c r="J597" s="21" t="s">
        <v>121</v>
      </c>
      <c r="K597" s="24"/>
      <c r="L597" s="25"/>
      <c r="M597" s="25"/>
    </row>
    <row r="598" spans="1:13" ht="15">
      <c r="A598" s="68"/>
      <c r="B598" s="68"/>
      <c r="C598" s="68"/>
      <c r="D598" s="68"/>
      <c r="E598" s="54" t="s">
        <v>883</v>
      </c>
      <c r="F598" s="18">
        <v>3</v>
      </c>
      <c r="G598" s="18">
        <v>7.8211000000000004</v>
      </c>
      <c r="H598" s="18">
        <v>23.4633</v>
      </c>
      <c r="I598" s="18"/>
      <c r="J598" s="21" t="s">
        <v>121</v>
      </c>
      <c r="K598" s="24"/>
      <c r="L598" s="25"/>
      <c r="M598" s="25"/>
    </row>
    <row r="599" spans="1:13" ht="15">
      <c r="A599" s="68"/>
      <c r="B599" s="68"/>
      <c r="C599" s="68"/>
      <c r="D599" s="68"/>
      <c r="E599" s="54" t="s">
        <v>884</v>
      </c>
      <c r="F599" s="18">
        <v>93</v>
      </c>
      <c r="G599" s="18">
        <v>7.65</v>
      </c>
      <c r="H599" s="18">
        <v>711.45</v>
      </c>
      <c r="I599" s="18"/>
      <c r="J599" s="21" t="s">
        <v>121</v>
      </c>
      <c r="K599" s="24"/>
      <c r="L599" s="25"/>
      <c r="M599" s="25"/>
    </row>
    <row r="600" spans="1:13" ht="15">
      <c r="A600" s="68"/>
      <c r="B600" s="68"/>
      <c r="C600" s="68"/>
      <c r="D600" s="68"/>
      <c r="E600" s="54" t="s">
        <v>885</v>
      </c>
      <c r="F600" s="18">
        <v>93</v>
      </c>
      <c r="G600" s="18">
        <v>10.210000000000001</v>
      </c>
      <c r="H600" s="18">
        <v>949.53</v>
      </c>
      <c r="I600" s="18"/>
      <c r="J600" s="21" t="s">
        <v>121</v>
      </c>
      <c r="K600" s="24"/>
      <c r="L600" s="25"/>
      <c r="M600" s="25"/>
    </row>
    <row r="601" spans="1:13" ht="15">
      <c r="A601" s="68"/>
      <c r="B601" s="68"/>
      <c r="C601" s="68"/>
      <c r="D601" s="68"/>
      <c r="E601" s="54" t="s">
        <v>886</v>
      </c>
      <c r="F601" s="18">
        <v>1558</v>
      </c>
      <c r="G601" s="18">
        <v>9.9600000000000009</v>
      </c>
      <c r="H601" s="18">
        <v>15517.68</v>
      </c>
      <c r="I601" s="18"/>
      <c r="J601" s="21" t="s">
        <v>121</v>
      </c>
      <c r="K601" s="24"/>
      <c r="L601" s="25"/>
      <c r="M601" s="25"/>
    </row>
    <row r="602" spans="1:13" ht="15">
      <c r="A602" s="68"/>
      <c r="B602" s="68"/>
      <c r="C602" s="68"/>
      <c r="D602" s="68"/>
      <c r="E602" s="54" t="s">
        <v>887</v>
      </c>
      <c r="F602" s="18">
        <v>25</v>
      </c>
      <c r="G602" s="18">
        <v>10.26</v>
      </c>
      <c r="H602" s="18">
        <v>256.5</v>
      </c>
      <c r="I602" s="18"/>
      <c r="J602" s="21" t="s">
        <v>121</v>
      </c>
      <c r="K602" s="24"/>
      <c r="L602" s="25"/>
      <c r="M602" s="25"/>
    </row>
    <row r="603" spans="1:13" ht="15">
      <c r="A603" s="68"/>
      <c r="B603" s="68"/>
      <c r="C603" s="68"/>
      <c r="D603" s="68"/>
      <c r="E603" s="54" t="s">
        <v>888</v>
      </c>
      <c r="F603" s="18">
        <v>496</v>
      </c>
      <c r="G603" s="18">
        <v>11.88</v>
      </c>
      <c r="H603" s="18">
        <v>5892.48</v>
      </c>
      <c r="I603" s="18"/>
      <c r="J603" s="21" t="s">
        <v>121</v>
      </c>
      <c r="K603" s="24"/>
      <c r="L603" s="25"/>
      <c r="M603" s="25"/>
    </row>
    <row r="604" spans="1:13" ht="15">
      <c r="A604" s="68"/>
      <c r="B604" s="68"/>
      <c r="C604" s="68"/>
      <c r="D604" s="68"/>
      <c r="E604" s="54" t="s">
        <v>889</v>
      </c>
      <c r="F604" s="18">
        <v>379</v>
      </c>
      <c r="G604" s="18">
        <v>10.210000000000001</v>
      </c>
      <c r="H604" s="18">
        <v>3869.59</v>
      </c>
      <c r="I604" s="18"/>
      <c r="J604" s="21" t="s">
        <v>121</v>
      </c>
      <c r="K604" s="24"/>
      <c r="L604" s="25"/>
      <c r="M604" s="25"/>
    </row>
    <row r="605" spans="1:13" ht="15">
      <c r="A605" s="68"/>
      <c r="B605" s="68"/>
      <c r="C605" s="68"/>
      <c r="D605" s="68"/>
      <c r="E605" s="54" t="s">
        <v>890</v>
      </c>
      <c r="F605" s="18">
        <v>6</v>
      </c>
      <c r="G605" s="18">
        <v>9.64</v>
      </c>
      <c r="H605" s="18">
        <v>57.84</v>
      </c>
      <c r="I605" s="18"/>
      <c r="J605" s="21" t="s">
        <v>121</v>
      </c>
      <c r="K605" s="24"/>
      <c r="L605" s="25"/>
      <c r="M605" s="25"/>
    </row>
    <row r="606" spans="1:13" ht="15">
      <c r="A606" s="68"/>
      <c r="B606" s="68"/>
      <c r="C606" s="68"/>
      <c r="D606" s="68"/>
      <c r="E606" s="54" t="s">
        <v>891</v>
      </c>
      <c r="F606" s="18">
        <v>2</v>
      </c>
      <c r="G606" s="18">
        <v>9.94</v>
      </c>
      <c r="H606" s="18">
        <v>19.88</v>
      </c>
      <c r="I606" s="18"/>
      <c r="J606" s="21" t="s">
        <v>121</v>
      </c>
      <c r="K606" s="24"/>
      <c r="L606" s="25"/>
      <c r="M606" s="25"/>
    </row>
    <row r="607" spans="1:13" ht="15">
      <c r="A607" s="68"/>
      <c r="B607" s="68"/>
      <c r="C607" s="68"/>
      <c r="D607" s="68"/>
      <c r="E607" s="54" t="s">
        <v>892</v>
      </c>
      <c r="F607" s="18">
        <v>77</v>
      </c>
      <c r="G607" s="18">
        <v>9.94</v>
      </c>
      <c r="H607" s="18">
        <v>765.38</v>
      </c>
      <c r="I607" s="18"/>
      <c r="J607" s="21" t="s">
        <v>121</v>
      </c>
      <c r="K607" s="24"/>
      <c r="L607" s="25"/>
      <c r="M607" s="25"/>
    </row>
    <row r="608" spans="1:13" ht="15">
      <c r="A608" s="68"/>
      <c r="B608" s="68"/>
      <c r="C608" s="68"/>
      <c r="D608" s="68"/>
      <c r="E608" s="54" t="s">
        <v>893</v>
      </c>
      <c r="F608" s="18">
        <v>50</v>
      </c>
      <c r="G608" s="18">
        <v>9.25</v>
      </c>
      <c r="H608" s="18">
        <v>462.5</v>
      </c>
      <c r="I608" s="18"/>
      <c r="J608" s="21" t="s">
        <v>121</v>
      </c>
      <c r="K608" s="24"/>
      <c r="L608" s="25"/>
      <c r="M608" s="25"/>
    </row>
    <row r="609" spans="1:13" ht="15">
      <c r="A609" s="68"/>
      <c r="B609" s="68"/>
      <c r="C609" s="68"/>
      <c r="D609" s="68"/>
      <c r="E609" s="54" t="s">
        <v>894</v>
      </c>
      <c r="F609" s="18">
        <v>11</v>
      </c>
      <c r="G609" s="18">
        <v>13.986000000000001</v>
      </c>
      <c r="H609" s="18">
        <v>153.846</v>
      </c>
      <c r="I609" s="18"/>
      <c r="J609" s="21" t="s">
        <v>121</v>
      </c>
      <c r="K609" s="24"/>
      <c r="L609" s="25"/>
      <c r="M609" s="25"/>
    </row>
    <row r="610" spans="1:13" ht="13.5" customHeight="1">
      <c r="A610" s="68"/>
      <c r="B610" s="68"/>
      <c r="C610" s="68"/>
      <c r="D610" s="68"/>
      <c r="E610" s="54" t="s">
        <v>895</v>
      </c>
      <c r="F610" s="18">
        <v>119</v>
      </c>
      <c r="G610" s="18">
        <v>13.986000000000001</v>
      </c>
      <c r="H610" s="18">
        <v>1664.3340000000001</v>
      </c>
      <c r="I610" s="18"/>
      <c r="J610" s="21" t="s">
        <v>121</v>
      </c>
      <c r="K610" s="24"/>
      <c r="L610" s="25"/>
      <c r="M610" s="25"/>
    </row>
    <row r="611" spans="1:13" ht="15">
      <c r="A611" s="68"/>
      <c r="B611" s="68"/>
      <c r="C611" s="68"/>
      <c r="D611" s="68"/>
      <c r="E611" s="54" t="s">
        <v>896</v>
      </c>
      <c r="F611" s="18">
        <v>4</v>
      </c>
      <c r="G611" s="18">
        <v>9.2260000000000009</v>
      </c>
      <c r="H611" s="18">
        <v>36.904000000000003</v>
      </c>
      <c r="I611" s="18"/>
      <c r="J611" s="21" t="s">
        <v>121</v>
      </c>
      <c r="K611" s="24"/>
      <c r="L611" s="25"/>
      <c r="M611" s="25"/>
    </row>
    <row r="612" spans="1:13" ht="15">
      <c r="A612" s="68"/>
      <c r="B612" s="68"/>
      <c r="C612" s="68"/>
      <c r="D612" s="68"/>
      <c r="E612" s="54" t="s">
        <v>897</v>
      </c>
      <c r="F612" s="18">
        <v>418</v>
      </c>
      <c r="G612" s="18">
        <v>9.94</v>
      </c>
      <c r="H612" s="18">
        <v>4154.92</v>
      </c>
      <c r="I612" s="18"/>
      <c r="J612" s="21" t="s">
        <v>121</v>
      </c>
      <c r="K612" s="24"/>
      <c r="L612" s="25"/>
      <c r="M612" s="25"/>
    </row>
    <row r="613" spans="1:13" ht="15">
      <c r="A613" s="68"/>
      <c r="B613" s="68"/>
      <c r="C613" s="68"/>
      <c r="D613" s="68"/>
      <c r="E613" s="54" t="s">
        <v>898</v>
      </c>
      <c r="F613" s="18">
        <v>104</v>
      </c>
      <c r="G613" s="18">
        <v>9.4</v>
      </c>
      <c r="H613" s="18">
        <v>977.6</v>
      </c>
      <c r="I613" s="18"/>
      <c r="J613" s="21" t="s">
        <v>121</v>
      </c>
      <c r="K613" s="24"/>
      <c r="L613" s="25"/>
      <c r="M613" s="25"/>
    </row>
    <row r="614" spans="1:13" ht="15">
      <c r="A614" s="68"/>
      <c r="B614" s="68"/>
      <c r="C614" s="68"/>
      <c r="D614" s="68"/>
      <c r="E614" s="54" t="s">
        <v>899</v>
      </c>
      <c r="F614" s="18">
        <v>8</v>
      </c>
      <c r="G614" s="18">
        <v>9.4</v>
      </c>
      <c r="H614" s="18">
        <v>75.2</v>
      </c>
      <c r="I614" s="18"/>
      <c r="J614" s="21" t="s">
        <v>121</v>
      </c>
      <c r="K614" s="24"/>
      <c r="L614" s="25"/>
      <c r="M614" s="25"/>
    </row>
    <row r="615" spans="1:13" ht="27">
      <c r="A615" s="68">
        <v>17</v>
      </c>
      <c r="B615" s="68" t="s">
        <v>2149</v>
      </c>
      <c r="C615" s="68">
        <v>3</v>
      </c>
      <c r="D615" s="68" t="s">
        <v>2157</v>
      </c>
      <c r="E615" s="54" t="s">
        <v>900</v>
      </c>
      <c r="F615" s="18">
        <v>431</v>
      </c>
      <c r="G615" s="18">
        <v>6.42</v>
      </c>
      <c r="H615" s="18">
        <v>2767.02</v>
      </c>
      <c r="I615" s="18"/>
      <c r="J615" s="21" t="s">
        <v>276</v>
      </c>
      <c r="K615" s="24"/>
      <c r="L615" s="25"/>
      <c r="M615" s="25"/>
    </row>
    <row r="616" spans="1:13" ht="15">
      <c r="A616" s="68"/>
      <c r="B616" s="68"/>
      <c r="C616" s="68"/>
      <c r="D616" s="68"/>
      <c r="E616" s="54" t="s">
        <v>901</v>
      </c>
      <c r="F616" s="18">
        <v>196</v>
      </c>
      <c r="G616" s="18">
        <v>11.24</v>
      </c>
      <c r="H616" s="18">
        <v>2203.04</v>
      </c>
      <c r="I616" s="18"/>
      <c r="J616" s="21" t="s">
        <v>121</v>
      </c>
      <c r="K616" s="24"/>
      <c r="L616" s="25"/>
      <c r="M616" s="25"/>
    </row>
    <row r="617" spans="1:13" ht="15">
      <c r="A617" s="68"/>
      <c r="B617" s="68"/>
      <c r="C617" s="68"/>
      <c r="D617" s="68"/>
      <c r="E617" s="54" t="s">
        <v>902</v>
      </c>
      <c r="F617" s="18">
        <v>1</v>
      </c>
      <c r="G617" s="18">
        <v>10.885</v>
      </c>
      <c r="H617" s="18">
        <v>10.885</v>
      </c>
      <c r="I617" s="18"/>
      <c r="J617" s="21" t="s">
        <v>121</v>
      </c>
      <c r="K617" s="24"/>
      <c r="L617" s="25"/>
      <c r="M617" s="25"/>
    </row>
    <row r="618" spans="1:13" ht="27">
      <c r="A618" s="68"/>
      <c r="B618" s="68"/>
      <c r="C618" s="68"/>
      <c r="D618" s="68"/>
      <c r="E618" s="54" t="s">
        <v>903</v>
      </c>
      <c r="F618" s="18">
        <v>123</v>
      </c>
      <c r="G618" s="18">
        <v>10.9</v>
      </c>
      <c r="H618" s="18">
        <v>1340.7</v>
      </c>
      <c r="I618" s="18"/>
      <c r="J618" s="21" t="s">
        <v>279</v>
      </c>
      <c r="K618" s="24"/>
      <c r="L618" s="25"/>
      <c r="M618" s="25"/>
    </row>
    <row r="619" spans="1:13" ht="15">
      <c r="A619" s="68"/>
      <c r="B619" s="68"/>
      <c r="C619" s="68"/>
      <c r="D619" s="68"/>
      <c r="E619" s="54" t="s">
        <v>904</v>
      </c>
      <c r="F619" s="18">
        <v>1</v>
      </c>
      <c r="G619" s="18">
        <v>9.6780000000000008</v>
      </c>
      <c r="H619" s="18">
        <v>9.6780000000000008</v>
      </c>
      <c r="I619" s="18"/>
      <c r="J619" s="21" t="s">
        <v>121</v>
      </c>
      <c r="K619" s="24"/>
      <c r="L619" s="25"/>
      <c r="M619" s="25"/>
    </row>
    <row r="620" spans="1:13" ht="15">
      <c r="A620" s="68"/>
      <c r="B620" s="68"/>
      <c r="C620" s="68"/>
      <c r="D620" s="68"/>
      <c r="E620" s="54" t="s">
        <v>905</v>
      </c>
      <c r="F620" s="18">
        <v>59</v>
      </c>
      <c r="G620" s="18">
        <v>10.94</v>
      </c>
      <c r="H620" s="18">
        <v>645.46</v>
      </c>
      <c r="I620" s="18"/>
      <c r="J620" s="21" t="s">
        <v>121</v>
      </c>
      <c r="K620" s="24"/>
      <c r="L620" s="25"/>
      <c r="M620" s="25"/>
    </row>
    <row r="621" spans="1:13" ht="15">
      <c r="A621" s="68"/>
      <c r="B621" s="68"/>
      <c r="C621" s="68"/>
      <c r="D621" s="68"/>
      <c r="E621" s="54" t="s">
        <v>906</v>
      </c>
      <c r="F621" s="18">
        <v>541</v>
      </c>
      <c r="G621" s="18">
        <v>12.718</v>
      </c>
      <c r="H621" s="18">
        <v>6880.4380000000001</v>
      </c>
      <c r="I621" s="18"/>
      <c r="J621" s="21" t="s">
        <v>121</v>
      </c>
      <c r="K621" s="24"/>
      <c r="L621" s="25"/>
      <c r="M621" s="25"/>
    </row>
    <row r="622" spans="1:13" ht="27">
      <c r="A622" s="68"/>
      <c r="B622" s="68"/>
      <c r="C622" s="68"/>
      <c r="D622" s="68"/>
      <c r="E622" s="54" t="s">
        <v>907</v>
      </c>
      <c r="F622" s="18">
        <v>483</v>
      </c>
      <c r="G622" s="18">
        <v>10.7</v>
      </c>
      <c r="H622" s="18">
        <v>5168.1000000000004</v>
      </c>
      <c r="I622" s="18"/>
      <c r="J622" s="21" t="s">
        <v>153</v>
      </c>
      <c r="K622" s="24"/>
      <c r="L622" s="25"/>
      <c r="M622" s="25"/>
    </row>
    <row r="623" spans="1:13" ht="15">
      <c r="A623" s="68"/>
      <c r="B623" s="68"/>
      <c r="C623" s="68"/>
      <c r="D623" s="68"/>
      <c r="E623" s="54" t="s">
        <v>908</v>
      </c>
      <c r="F623" s="18">
        <v>1</v>
      </c>
      <c r="G623" s="18">
        <v>10.885</v>
      </c>
      <c r="H623" s="18">
        <v>10.885</v>
      </c>
      <c r="I623" s="18"/>
      <c r="J623" s="21" t="s">
        <v>121</v>
      </c>
      <c r="K623" s="24"/>
      <c r="L623" s="25"/>
      <c r="M623" s="25"/>
    </row>
    <row r="624" spans="1:13" ht="15">
      <c r="A624" s="68"/>
      <c r="B624" s="68"/>
      <c r="C624" s="68"/>
      <c r="D624" s="68"/>
      <c r="E624" s="54" t="s">
        <v>909</v>
      </c>
      <c r="F624" s="18">
        <v>42</v>
      </c>
      <c r="G624" s="18">
        <v>12.651999999999999</v>
      </c>
      <c r="H624" s="18">
        <v>531.38400000000001</v>
      </c>
      <c r="I624" s="18"/>
      <c r="J624" s="21" t="s">
        <v>121</v>
      </c>
      <c r="K624" s="24"/>
      <c r="L624" s="25"/>
      <c r="M624" s="25"/>
    </row>
    <row r="625" spans="1:13" ht="27">
      <c r="A625" s="68"/>
      <c r="B625" s="68"/>
      <c r="C625" s="68"/>
      <c r="D625" s="68"/>
      <c r="E625" s="54" t="s">
        <v>910</v>
      </c>
      <c r="F625" s="18">
        <v>405</v>
      </c>
      <c r="G625" s="18">
        <v>10.143000000000001</v>
      </c>
      <c r="H625" s="18">
        <v>4107.915</v>
      </c>
      <c r="I625" s="18"/>
      <c r="J625" s="21" t="s">
        <v>149</v>
      </c>
      <c r="K625" s="24"/>
      <c r="L625" s="25"/>
      <c r="M625" s="25"/>
    </row>
    <row r="626" spans="1:13" ht="15">
      <c r="A626" s="68"/>
      <c r="B626" s="68"/>
      <c r="C626" s="68"/>
      <c r="D626" s="68"/>
      <c r="E626" s="54" t="s">
        <v>911</v>
      </c>
      <c r="F626" s="18">
        <v>196</v>
      </c>
      <c r="G626" s="18">
        <v>10.885</v>
      </c>
      <c r="H626" s="18">
        <v>2133.46</v>
      </c>
      <c r="I626" s="18"/>
      <c r="J626" s="21" t="s">
        <v>121</v>
      </c>
      <c r="K626" s="24"/>
      <c r="L626" s="25"/>
      <c r="M626" s="25"/>
    </row>
    <row r="627" spans="1:13" ht="15">
      <c r="A627" s="68"/>
      <c r="B627" s="68"/>
      <c r="C627" s="68"/>
      <c r="D627" s="68"/>
      <c r="E627" s="54" t="s">
        <v>912</v>
      </c>
      <c r="F627" s="18">
        <v>797</v>
      </c>
      <c r="G627" s="18">
        <v>11.24</v>
      </c>
      <c r="H627" s="18">
        <v>8958.2800000000007</v>
      </c>
      <c r="I627" s="18"/>
      <c r="J627" s="21" t="s">
        <v>121</v>
      </c>
      <c r="K627" s="24"/>
      <c r="L627" s="25"/>
      <c r="M627" s="25"/>
    </row>
    <row r="628" spans="1:13" ht="27">
      <c r="A628" s="68"/>
      <c r="B628" s="68"/>
      <c r="C628" s="68"/>
      <c r="D628" s="68"/>
      <c r="E628" s="54" t="s">
        <v>913</v>
      </c>
      <c r="F628" s="18">
        <v>734</v>
      </c>
      <c r="G628" s="18">
        <v>9.11</v>
      </c>
      <c r="H628" s="18">
        <v>6686.74</v>
      </c>
      <c r="I628" s="18"/>
      <c r="J628" s="21" t="s">
        <v>149</v>
      </c>
      <c r="K628" s="24"/>
      <c r="L628" s="25"/>
      <c r="M628" s="25"/>
    </row>
    <row r="629" spans="1:13" ht="15">
      <c r="A629" s="68"/>
      <c r="B629" s="68"/>
      <c r="C629" s="68"/>
      <c r="D629" s="68"/>
      <c r="E629" s="54" t="s">
        <v>914</v>
      </c>
      <c r="F629" s="18">
        <v>81</v>
      </c>
      <c r="G629" s="18">
        <v>9.91</v>
      </c>
      <c r="H629" s="18">
        <v>802.71</v>
      </c>
      <c r="I629" s="18"/>
      <c r="J629" s="21" t="s">
        <v>121</v>
      </c>
      <c r="K629" s="24"/>
      <c r="L629" s="25"/>
      <c r="M629" s="25"/>
    </row>
    <row r="630" spans="1:13" ht="15">
      <c r="A630" s="68"/>
      <c r="B630" s="68"/>
      <c r="C630" s="68"/>
      <c r="D630" s="68"/>
      <c r="E630" s="54" t="s">
        <v>914</v>
      </c>
      <c r="F630" s="18">
        <v>128</v>
      </c>
      <c r="G630" s="18">
        <v>9.91</v>
      </c>
      <c r="H630" s="18">
        <v>1268.48</v>
      </c>
      <c r="I630" s="18"/>
      <c r="J630" s="21" t="s">
        <v>121</v>
      </c>
      <c r="K630" s="24"/>
      <c r="L630" s="25"/>
      <c r="M630" s="25"/>
    </row>
    <row r="631" spans="1:13" ht="15">
      <c r="A631" s="68"/>
      <c r="B631" s="68"/>
      <c r="C631" s="68"/>
      <c r="D631" s="68"/>
      <c r="E631" s="54" t="s">
        <v>915</v>
      </c>
      <c r="F631" s="18">
        <v>3</v>
      </c>
      <c r="G631" s="18">
        <v>13.56</v>
      </c>
      <c r="H631" s="18">
        <v>40.68</v>
      </c>
      <c r="I631" s="18"/>
      <c r="J631" s="21" t="s">
        <v>121</v>
      </c>
      <c r="K631" s="24"/>
      <c r="L631" s="25"/>
      <c r="M631" s="25"/>
    </row>
    <row r="632" spans="1:13" ht="15">
      <c r="A632" s="68"/>
      <c r="B632" s="68"/>
      <c r="C632" s="68"/>
      <c r="D632" s="68"/>
      <c r="E632" s="54" t="s">
        <v>916</v>
      </c>
      <c r="F632" s="18">
        <v>369</v>
      </c>
      <c r="G632" s="18">
        <v>50</v>
      </c>
      <c r="H632" s="18">
        <v>18450</v>
      </c>
      <c r="I632" s="18"/>
      <c r="J632" s="21" t="s">
        <v>121</v>
      </c>
      <c r="K632" s="24"/>
      <c r="L632" s="25"/>
      <c r="M632" s="25"/>
    </row>
    <row r="633" spans="1:13" ht="15">
      <c r="A633" s="68"/>
      <c r="B633" s="68"/>
      <c r="C633" s="68"/>
      <c r="D633" s="68"/>
      <c r="E633" s="54" t="s">
        <v>917</v>
      </c>
      <c r="F633" s="18">
        <v>1</v>
      </c>
      <c r="G633" s="18">
        <v>14.157</v>
      </c>
      <c r="H633" s="18">
        <v>14.157</v>
      </c>
      <c r="I633" s="18"/>
      <c r="J633" s="21" t="s">
        <v>121</v>
      </c>
      <c r="K633" s="24"/>
      <c r="L633" s="25"/>
      <c r="M633" s="25"/>
    </row>
    <row r="634" spans="1:13" ht="15">
      <c r="A634" s="68"/>
      <c r="B634" s="68"/>
      <c r="C634" s="68"/>
      <c r="D634" s="68"/>
      <c r="E634" s="54" t="s">
        <v>918</v>
      </c>
      <c r="F634" s="18">
        <v>8</v>
      </c>
      <c r="G634" s="18">
        <v>30</v>
      </c>
      <c r="H634" s="18">
        <v>240</v>
      </c>
      <c r="I634" s="18"/>
      <c r="J634" s="21" t="s">
        <v>121</v>
      </c>
      <c r="K634" s="24"/>
      <c r="L634" s="25"/>
      <c r="M634" s="25"/>
    </row>
    <row r="635" spans="1:13" ht="15">
      <c r="A635" s="68"/>
      <c r="B635" s="68"/>
      <c r="C635" s="68"/>
      <c r="D635" s="68"/>
      <c r="E635" s="54" t="s">
        <v>919</v>
      </c>
      <c r="F635" s="18">
        <v>1</v>
      </c>
      <c r="G635" s="18">
        <v>14.837999999999999</v>
      </c>
      <c r="H635" s="18">
        <v>14.837999999999999</v>
      </c>
      <c r="I635" s="18"/>
      <c r="J635" s="21" t="s">
        <v>121</v>
      </c>
      <c r="K635" s="24"/>
      <c r="L635" s="25"/>
      <c r="M635" s="25"/>
    </row>
    <row r="636" spans="1:13" ht="15">
      <c r="A636" s="68"/>
      <c r="B636" s="68"/>
      <c r="C636" s="68"/>
      <c r="D636" s="68"/>
      <c r="E636" s="54" t="s">
        <v>920</v>
      </c>
      <c r="F636" s="18">
        <v>12</v>
      </c>
      <c r="G636" s="18">
        <v>8.7119999999999997</v>
      </c>
      <c r="H636" s="18">
        <v>104.544</v>
      </c>
      <c r="I636" s="18"/>
      <c r="J636" s="21" t="s">
        <v>121</v>
      </c>
      <c r="K636" s="24"/>
      <c r="L636" s="25"/>
      <c r="M636" s="25"/>
    </row>
    <row r="637" spans="1:13" ht="15">
      <c r="A637" s="68"/>
      <c r="B637" s="68"/>
      <c r="C637" s="68">
        <v>4</v>
      </c>
      <c r="D637" s="68" t="s">
        <v>926</v>
      </c>
      <c r="E637" s="54" t="s">
        <v>921</v>
      </c>
      <c r="F637" s="18">
        <v>49</v>
      </c>
      <c r="G637" s="18">
        <v>19.745999999999999</v>
      </c>
      <c r="H637" s="18">
        <v>967.55399999999997</v>
      </c>
      <c r="I637" s="18"/>
      <c r="J637" s="21" t="s">
        <v>121</v>
      </c>
      <c r="K637" s="24"/>
      <c r="L637" s="25"/>
      <c r="M637" s="25"/>
    </row>
    <row r="638" spans="1:13" ht="15">
      <c r="A638" s="68"/>
      <c r="B638" s="68"/>
      <c r="C638" s="68"/>
      <c r="D638" s="68"/>
      <c r="E638" s="54" t="s">
        <v>922</v>
      </c>
      <c r="F638" s="18">
        <v>83</v>
      </c>
      <c r="G638" s="18">
        <v>19.906500000000001</v>
      </c>
      <c r="H638" s="18">
        <v>1652.2394999999999</v>
      </c>
      <c r="I638" s="18"/>
      <c r="J638" s="21" t="s">
        <v>121</v>
      </c>
      <c r="K638" s="24"/>
      <c r="L638" s="25"/>
      <c r="M638" s="25"/>
    </row>
    <row r="639" spans="1:13" ht="15">
      <c r="A639" s="68"/>
      <c r="B639" s="68"/>
      <c r="C639" s="68"/>
      <c r="D639" s="68"/>
      <c r="E639" s="54" t="s">
        <v>923</v>
      </c>
      <c r="F639" s="18">
        <v>3</v>
      </c>
      <c r="G639" s="18">
        <v>19.745999999999999</v>
      </c>
      <c r="H639" s="18">
        <v>59.238</v>
      </c>
      <c r="I639" s="18"/>
      <c r="J639" s="21" t="s">
        <v>121</v>
      </c>
      <c r="K639" s="24"/>
      <c r="L639" s="25"/>
      <c r="M639" s="25"/>
    </row>
    <row r="640" spans="1:13" ht="15">
      <c r="A640" s="68"/>
      <c r="B640" s="68"/>
      <c r="C640" s="68"/>
      <c r="D640" s="68"/>
      <c r="E640" s="54" t="s">
        <v>924</v>
      </c>
      <c r="F640" s="18">
        <v>1</v>
      </c>
      <c r="G640" s="18">
        <v>20</v>
      </c>
      <c r="H640" s="18">
        <v>20</v>
      </c>
      <c r="I640" s="18"/>
      <c r="J640" s="21" t="s">
        <v>121</v>
      </c>
      <c r="K640" s="24"/>
      <c r="L640" s="25"/>
      <c r="M640" s="25"/>
    </row>
    <row r="641" spans="1:13" ht="15">
      <c r="A641" s="68"/>
      <c r="B641" s="68"/>
      <c r="C641" s="68"/>
      <c r="D641" s="68"/>
      <c r="E641" s="54" t="s">
        <v>925</v>
      </c>
      <c r="F641" s="18">
        <v>4</v>
      </c>
      <c r="G641" s="18">
        <v>19.745999999999999</v>
      </c>
      <c r="H641" s="18">
        <v>78.983999999999995</v>
      </c>
      <c r="I641" s="18"/>
      <c r="J641" s="21" t="s">
        <v>121</v>
      </c>
      <c r="K641" s="24"/>
      <c r="L641" s="25"/>
      <c r="M641" s="25"/>
    </row>
    <row r="642" spans="1:13" ht="13.5" customHeight="1">
      <c r="A642" s="68"/>
      <c r="B642" s="68"/>
      <c r="C642" s="68"/>
      <c r="D642" s="68"/>
      <c r="E642" s="54" t="s">
        <v>118</v>
      </c>
      <c r="F642" s="18">
        <v>1394</v>
      </c>
      <c r="G642" s="18"/>
      <c r="H642" s="18">
        <v>10613.6998</v>
      </c>
      <c r="I642" s="18">
        <f>ROUND(H642,0)</f>
        <v>10614</v>
      </c>
      <c r="J642" s="21"/>
      <c r="K642" s="24">
        <v>2226</v>
      </c>
      <c r="L642" s="25">
        <v>2226</v>
      </c>
      <c r="M642" s="25">
        <v>8388</v>
      </c>
    </row>
    <row r="643" spans="1:13" ht="15">
      <c r="A643" s="68"/>
      <c r="B643" s="68"/>
      <c r="C643" s="68"/>
      <c r="D643" s="68"/>
      <c r="E643" s="54" t="s">
        <v>927</v>
      </c>
      <c r="F643" s="18">
        <v>392</v>
      </c>
      <c r="G643" s="18">
        <v>5.9424000000000001</v>
      </c>
      <c r="H643" s="18">
        <v>2329.4207999999999</v>
      </c>
      <c r="I643" s="18"/>
      <c r="J643" s="21" t="s">
        <v>928</v>
      </c>
      <c r="K643" s="24"/>
      <c r="L643" s="25"/>
      <c r="M643" s="25"/>
    </row>
    <row r="644" spans="1:13" ht="15">
      <c r="A644" s="68"/>
      <c r="B644" s="68"/>
      <c r="C644" s="68"/>
      <c r="D644" s="68"/>
      <c r="E644" s="54" t="s">
        <v>929</v>
      </c>
      <c r="F644" s="18">
        <v>138</v>
      </c>
      <c r="G644" s="18">
        <v>5.9412000000000003</v>
      </c>
      <c r="H644" s="18">
        <v>819.88559999999995</v>
      </c>
      <c r="I644" s="18"/>
      <c r="J644" s="21" t="s">
        <v>930</v>
      </c>
      <c r="K644" s="24"/>
      <c r="L644" s="25"/>
      <c r="M644" s="25"/>
    </row>
    <row r="645" spans="1:13" ht="15">
      <c r="A645" s="68"/>
      <c r="B645" s="68"/>
      <c r="C645" s="68"/>
      <c r="D645" s="68"/>
      <c r="E645" s="54" t="s">
        <v>931</v>
      </c>
      <c r="F645" s="18">
        <v>8</v>
      </c>
      <c r="G645" s="18">
        <v>9.1639999999999997</v>
      </c>
      <c r="H645" s="18">
        <v>73.311999999999998</v>
      </c>
      <c r="I645" s="18"/>
      <c r="J645" s="21" t="s">
        <v>932</v>
      </c>
      <c r="K645" s="24"/>
      <c r="L645" s="25"/>
      <c r="M645" s="25"/>
    </row>
    <row r="646" spans="1:13" ht="15">
      <c r="A646" s="68"/>
      <c r="B646" s="68"/>
      <c r="C646" s="68"/>
      <c r="D646" s="68"/>
      <c r="E646" s="54" t="s">
        <v>933</v>
      </c>
      <c r="F646" s="18">
        <v>67</v>
      </c>
      <c r="G646" s="18">
        <v>9.2818000000000005</v>
      </c>
      <c r="H646" s="18">
        <v>621.88059999999996</v>
      </c>
      <c r="I646" s="18"/>
      <c r="J646" s="21" t="s">
        <v>932</v>
      </c>
      <c r="K646" s="24"/>
      <c r="L646" s="25"/>
      <c r="M646" s="25"/>
    </row>
    <row r="647" spans="1:13" ht="15">
      <c r="A647" s="68"/>
      <c r="B647" s="68"/>
      <c r="C647" s="68"/>
      <c r="D647" s="68"/>
      <c r="E647" s="54" t="s">
        <v>934</v>
      </c>
      <c r="F647" s="18">
        <v>170</v>
      </c>
      <c r="G647" s="18">
        <v>6.42</v>
      </c>
      <c r="H647" s="18">
        <v>1091.4000000000001</v>
      </c>
      <c r="I647" s="18"/>
      <c r="J647" s="21" t="s">
        <v>932</v>
      </c>
      <c r="K647" s="24"/>
      <c r="L647" s="25"/>
      <c r="M647" s="25"/>
    </row>
    <row r="648" spans="1:13" ht="15">
      <c r="A648" s="68"/>
      <c r="B648" s="68"/>
      <c r="C648" s="68"/>
      <c r="D648" s="68"/>
      <c r="E648" s="54" t="s">
        <v>935</v>
      </c>
      <c r="F648" s="18">
        <v>185</v>
      </c>
      <c r="G648" s="18">
        <v>9.2260000000000009</v>
      </c>
      <c r="H648" s="18">
        <v>1706.81</v>
      </c>
      <c r="I648" s="18"/>
      <c r="J648" s="21" t="s">
        <v>936</v>
      </c>
      <c r="K648" s="24"/>
      <c r="L648" s="25"/>
      <c r="M648" s="25"/>
    </row>
    <row r="649" spans="1:13" ht="15">
      <c r="A649" s="68"/>
      <c r="B649" s="68"/>
      <c r="C649" s="68"/>
      <c r="D649" s="68"/>
      <c r="E649" s="54" t="s">
        <v>937</v>
      </c>
      <c r="F649" s="18">
        <v>16</v>
      </c>
      <c r="G649" s="18">
        <v>4.5768000000000004</v>
      </c>
      <c r="H649" s="18">
        <v>73.228800000000007</v>
      </c>
      <c r="I649" s="18"/>
      <c r="J649" s="21" t="s">
        <v>121</v>
      </c>
      <c r="K649" s="24"/>
      <c r="L649" s="25"/>
      <c r="M649" s="25"/>
    </row>
    <row r="650" spans="1:13" ht="15">
      <c r="A650" s="68"/>
      <c r="B650" s="68"/>
      <c r="C650" s="68"/>
      <c r="D650" s="68"/>
      <c r="E650" s="54" t="s">
        <v>938</v>
      </c>
      <c r="F650" s="18">
        <v>417</v>
      </c>
      <c r="G650" s="18">
        <v>9.3239999999999998</v>
      </c>
      <c r="H650" s="18">
        <v>3888.1080000000002</v>
      </c>
      <c r="I650" s="18"/>
      <c r="J650" s="21" t="s">
        <v>939</v>
      </c>
      <c r="K650" s="24"/>
      <c r="L650" s="25"/>
      <c r="M650" s="25"/>
    </row>
    <row r="651" spans="1:13" ht="15">
      <c r="A651" s="68"/>
      <c r="B651" s="68"/>
      <c r="C651" s="68"/>
      <c r="D651" s="68"/>
      <c r="E651" s="54" t="s">
        <v>940</v>
      </c>
      <c r="F651" s="18">
        <v>1</v>
      </c>
      <c r="G651" s="18">
        <v>9.6539999999999999</v>
      </c>
      <c r="H651" s="18">
        <v>9.6539999999999999</v>
      </c>
      <c r="I651" s="18"/>
      <c r="J651" s="21" t="s">
        <v>121</v>
      </c>
      <c r="K651" s="24"/>
      <c r="L651" s="25"/>
      <c r="M651" s="25"/>
    </row>
    <row r="652" spans="1:13" s="23" customFormat="1" ht="14.25">
      <c r="A652" s="68">
        <v>18</v>
      </c>
      <c r="B652" s="68" t="s">
        <v>56</v>
      </c>
      <c r="C652" s="70" t="s">
        <v>64</v>
      </c>
      <c r="D652" s="71"/>
      <c r="E652" s="71"/>
      <c r="F652" s="38">
        <v>625</v>
      </c>
      <c r="G652" s="38"/>
      <c r="H652" s="38">
        <v>17158.429199999999</v>
      </c>
      <c r="I652" s="38">
        <f>SUM(I653,I664)</f>
        <v>17159</v>
      </c>
      <c r="J652" s="40"/>
      <c r="K652" s="43">
        <f>SUM(K653,K662,K664)</f>
        <v>11</v>
      </c>
      <c r="L652" s="44">
        <v>0</v>
      </c>
      <c r="M652" s="44">
        <v>17159</v>
      </c>
    </row>
    <row r="653" spans="1:13" ht="13.5" customHeight="1">
      <c r="A653" s="68"/>
      <c r="B653" s="68"/>
      <c r="C653" s="68">
        <v>1</v>
      </c>
      <c r="D653" s="68" t="s">
        <v>941</v>
      </c>
      <c r="E653" s="54" t="s">
        <v>118</v>
      </c>
      <c r="F653" s="18">
        <v>295</v>
      </c>
      <c r="G653" s="18"/>
      <c r="H653" s="18">
        <v>7671.5780000000004</v>
      </c>
      <c r="I653" s="18">
        <f>ROUND(H653,0)</f>
        <v>7672</v>
      </c>
      <c r="J653" s="21"/>
      <c r="K653" s="24">
        <v>0</v>
      </c>
      <c r="L653" s="25">
        <v>0</v>
      </c>
      <c r="M653" s="25">
        <v>7672</v>
      </c>
    </row>
    <row r="654" spans="1:13" ht="15">
      <c r="A654" s="68"/>
      <c r="B654" s="68"/>
      <c r="C654" s="68"/>
      <c r="D654" s="68"/>
      <c r="E654" s="54" t="s">
        <v>942</v>
      </c>
      <c r="F654" s="18">
        <v>42</v>
      </c>
      <c r="G654" s="18">
        <v>6.66</v>
      </c>
      <c r="H654" s="18">
        <v>279.72000000000003</v>
      </c>
      <c r="I654" s="18"/>
      <c r="J654" s="21" t="s">
        <v>121</v>
      </c>
      <c r="K654" s="24"/>
      <c r="L654" s="25"/>
      <c r="M654" s="25"/>
    </row>
    <row r="655" spans="1:13" ht="15">
      <c r="A655" s="68"/>
      <c r="B655" s="68"/>
      <c r="C655" s="68"/>
      <c r="D655" s="68"/>
      <c r="E655" s="54" t="s">
        <v>458</v>
      </c>
      <c r="F655" s="18">
        <v>113</v>
      </c>
      <c r="G655" s="18">
        <v>30</v>
      </c>
      <c r="H655" s="18">
        <v>3390</v>
      </c>
      <c r="I655" s="18"/>
      <c r="J655" s="21" t="s">
        <v>121</v>
      </c>
      <c r="K655" s="24"/>
      <c r="L655" s="25"/>
      <c r="M655" s="25"/>
    </row>
    <row r="656" spans="1:13" ht="15">
      <c r="A656" s="68"/>
      <c r="B656" s="68"/>
      <c r="C656" s="68"/>
      <c r="D656" s="68"/>
      <c r="E656" s="54" t="s">
        <v>943</v>
      </c>
      <c r="F656" s="18">
        <v>59</v>
      </c>
      <c r="G656" s="18">
        <v>29.861999999999998</v>
      </c>
      <c r="H656" s="18">
        <v>1761.8579999999999</v>
      </c>
      <c r="I656" s="18"/>
      <c r="J656" s="21" t="s">
        <v>121</v>
      </c>
      <c r="K656" s="24"/>
      <c r="L656" s="25"/>
      <c r="M656" s="25"/>
    </row>
    <row r="657" spans="1:13" ht="13.5" customHeight="1">
      <c r="A657" s="68"/>
      <c r="B657" s="68"/>
      <c r="C657" s="68"/>
      <c r="D657" s="68"/>
      <c r="E657" s="54" t="s">
        <v>944</v>
      </c>
      <c r="F657" s="18">
        <v>15</v>
      </c>
      <c r="G657" s="18">
        <v>30</v>
      </c>
      <c r="H657" s="18">
        <v>450</v>
      </c>
      <c r="I657" s="18"/>
      <c r="J657" s="21" t="s">
        <v>121</v>
      </c>
      <c r="K657" s="24"/>
      <c r="L657" s="25"/>
      <c r="M657" s="25"/>
    </row>
    <row r="658" spans="1:13" ht="15">
      <c r="A658" s="68"/>
      <c r="B658" s="68"/>
      <c r="C658" s="68"/>
      <c r="D658" s="68"/>
      <c r="E658" s="54" t="s">
        <v>463</v>
      </c>
      <c r="F658" s="18">
        <v>42</v>
      </c>
      <c r="G658" s="18">
        <v>30</v>
      </c>
      <c r="H658" s="18">
        <v>1260</v>
      </c>
      <c r="I658" s="18"/>
      <c r="J658" s="21" t="s">
        <v>121</v>
      </c>
      <c r="K658" s="24"/>
      <c r="L658" s="25"/>
      <c r="M658" s="25"/>
    </row>
    <row r="659" spans="1:13" ht="27">
      <c r="A659" s="68"/>
      <c r="B659" s="68"/>
      <c r="C659" s="68"/>
      <c r="D659" s="68"/>
      <c r="E659" s="54" t="s">
        <v>945</v>
      </c>
      <c r="F659" s="18">
        <v>0</v>
      </c>
      <c r="G659" s="18">
        <v>0</v>
      </c>
      <c r="H659" s="18">
        <v>0</v>
      </c>
      <c r="I659" s="18"/>
      <c r="J659" s="21" t="s">
        <v>334</v>
      </c>
      <c r="K659" s="24"/>
      <c r="L659" s="25"/>
      <c r="M659" s="25"/>
    </row>
    <row r="660" spans="1:13" ht="15">
      <c r="A660" s="68"/>
      <c r="B660" s="68"/>
      <c r="C660" s="68"/>
      <c r="D660" s="68"/>
      <c r="E660" s="54" t="s">
        <v>946</v>
      </c>
      <c r="F660" s="18">
        <v>5</v>
      </c>
      <c r="G660" s="18">
        <v>30</v>
      </c>
      <c r="H660" s="18">
        <v>150</v>
      </c>
      <c r="I660" s="18"/>
      <c r="J660" s="21" t="s">
        <v>121</v>
      </c>
      <c r="K660" s="24"/>
      <c r="L660" s="25"/>
      <c r="M660" s="25"/>
    </row>
    <row r="661" spans="1:13" ht="15">
      <c r="A661" s="68"/>
      <c r="B661" s="68"/>
      <c r="C661" s="68"/>
      <c r="D661" s="68"/>
      <c r="E661" s="54" t="s">
        <v>301</v>
      </c>
      <c r="F661" s="18">
        <v>19</v>
      </c>
      <c r="G661" s="18">
        <v>20</v>
      </c>
      <c r="H661" s="18">
        <v>380</v>
      </c>
      <c r="I661" s="18"/>
      <c r="J661" s="21" t="s">
        <v>121</v>
      </c>
      <c r="K661" s="24"/>
      <c r="L661" s="25"/>
      <c r="M661" s="25"/>
    </row>
    <row r="662" spans="1:13" ht="15">
      <c r="A662" s="68"/>
      <c r="B662" s="68"/>
      <c r="C662" s="68">
        <v>2</v>
      </c>
      <c r="D662" s="68" t="s">
        <v>947</v>
      </c>
      <c r="E662" s="54" t="s">
        <v>118</v>
      </c>
      <c r="F662" s="18">
        <v>0</v>
      </c>
      <c r="G662" s="18"/>
      <c r="H662" s="18">
        <v>0</v>
      </c>
      <c r="I662" s="18">
        <f>ROUND(H662,0)</f>
        <v>0</v>
      </c>
      <c r="J662" s="21"/>
      <c r="K662" s="24">
        <v>11</v>
      </c>
      <c r="L662" s="25">
        <v>0</v>
      </c>
      <c r="M662" s="25">
        <v>0</v>
      </c>
    </row>
    <row r="663" spans="1:13" ht="27">
      <c r="A663" s="68"/>
      <c r="B663" s="68"/>
      <c r="C663" s="68"/>
      <c r="D663" s="68"/>
      <c r="E663" s="54" t="s">
        <v>948</v>
      </c>
      <c r="F663" s="18">
        <v>0</v>
      </c>
      <c r="G663" s="18">
        <v>0</v>
      </c>
      <c r="H663" s="18">
        <v>0</v>
      </c>
      <c r="I663" s="18"/>
      <c r="J663" s="21" t="s">
        <v>684</v>
      </c>
      <c r="K663" s="24"/>
      <c r="L663" s="25"/>
      <c r="M663" s="25"/>
    </row>
    <row r="664" spans="1:13" ht="15">
      <c r="A664" s="68">
        <v>18</v>
      </c>
      <c r="B664" s="68" t="s">
        <v>2158</v>
      </c>
      <c r="C664" s="68">
        <v>3</v>
      </c>
      <c r="D664" s="68" t="s">
        <v>949</v>
      </c>
      <c r="E664" s="54" t="s">
        <v>118</v>
      </c>
      <c r="F664" s="18">
        <v>330</v>
      </c>
      <c r="G664" s="18"/>
      <c r="H664" s="18">
        <v>9486.8511999999992</v>
      </c>
      <c r="I664" s="18">
        <f>ROUND(H664,0)</f>
        <v>9487</v>
      </c>
      <c r="J664" s="21"/>
      <c r="K664" s="24">
        <v>0</v>
      </c>
      <c r="L664" s="25">
        <v>0</v>
      </c>
      <c r="M664" s="25">
        <v>9487</v>
      </c>
    </row>
    <row r="665" spans="1:13" ht="15">
      <c r="A665" s="68"/>
      <c r="B665" s="68"/>
      <c r="C665" s="68"/>
      <c r="D665" s="68"/>
      <c r="E665" s="54" t="s">
        <v>950</v>
      </c>
      <c r="F665" s="18">
        <v>21</v>
      </c>
      <c r="G665" s="18">
        <v>30</v>
      </c>
      <c r="H665" s="18">
        <v>630</v>
      </c>
      <c r="I665" s="18"/>
      <c r="J665" s="21" t="s">
        <v>121</v>
      </c>
      <c r="K665" s="24"/>
      <c r="L665" s="25"/>
      <c r="M665" s="25"/>
    </row>
    <row r="666" spans="1:13" ht="15">
      <c r="A666" s="68"/>
      <c r="B666" s="68"/>
      <c r="C666" s="68"/>
      <c r="D666" s="68"/>
      <c r="E666" s="54" t="s">
        <v>951</v>
      </c>
      <c r="F666" s="18">
        <v>2</v>
      </c>
      <c r="G666" s="18">
        <v>30</v>
      </c>
      <c r="H666" s="18">
        <v>60</v>
      </c>
      <c r="I666" s="18"/>
      <c r="J666" s="21" t="s">
        <v>121</v>
      </c>
      <c r="K666" s="24"/>
      <c r="L666" s="25"/>
      <c r="M666" s="25"/>
    </row>
    <row r="667" spans="1:13" ht="15">
      <c r="A667" s="68"/>
      <c r="B667" s="68"/>
      <c r="C667" s="68"/>
      <c r="D667" s="68"/>
      <c r="E667" s="54" t="s">
        <v>952</v>
      </c>
      <c r="F667" s="18">
        <v>1</v>
      </c>
      <c r="G667" s="18">
        <v>29.851199999999999</v>
      </c>
      <c r="H667" s="18">
        <v>29.851199999999999</v>
      </c>
      <c r="I667" s="18"/>
      <c r="J667" s="21" t="s">
        <v>121</v>
      </c>
      <c r="K667" s="24"/>
      <c r="L667" s="25"/>
      <c r="M667" s="25"/>
    </row>
    <row r="668" spans="1:13" ht="15">
      <c r="A668" s="68"/>
      <c r="B668" s="68"/>
      <c r="C668" s="68"/>
      <c r="D668" s="68"/>
      <c r="E668" s="54" t="s">
        <v>953</v>
      </c>
      <c r="F668" s="18">
        <v>6</v>
      </c>
      <c r="G668" s="18">
        <v>30</v>
      </c>
      <c r="H668" s="18">
        <v>180</v>
      </c>
      <c r="I668" s="18"/>
      <c r="J668" s="21" t="s">
        <v>121</v>
      </c>
      <c r="K668" s="24"/>
      <c r="L668" s="25"/>
      <c r="M668" s="25"/>
    </row>
    <row r="669" spans="1:13" ht="15">
      <c r="A669" s="68"/>
      <c r="B669" s="68"/>
      <c r="C669" s="68"/>
      <c r="D669" s="68"/>
      <c r="E669" s="54" t="s">
        <v>954</v>
      </c>
      <c r="F669" s="18">
        <v>2</v>
      </c>
      <c r="G669" s="18">
        <v>30</v>
      </c>
      <c r="H669" s="18">
        <v>60</v>
      </c>
      <c r="I669" s="18"/>
      <c r="J669" s="21" t="s">
        <v>121</v>
      </c>
      <c r="K669" s="24"/>
      <c r="L669" s="25"/>
      <c r="M669" s="25"/>
    </row>
    <row r="670" spans="1:13" ht="15">
      <c r="A670" s="68"/>
      <c r="B670" s="68"/>
      <c r="C670" s="68"/>
      <c r="D670" s="68"/>
      <c r="E670" s="54" t="s">
        <v>955</v>
      </c>
      <c r="F670" s="18">
        <v>4</v>
      </c>
      <c r="G670" s="18">
        <v>30</v>
      </c>
      <c r="H670" s="18">
        <v>120</v>
      </c>
      <c r="I670" s="18"/>
      <c r="J670" s="21" t="s">
        <v>121</v>
      </c>
      <c r="K670" s="24"/>
      <c r="L670" s="25"/>
      <c r="M670" s="25"/>
    </row>
    <row r="671" spans="1:13" ht="15">
      <c r="A671" s="68"/>
      <c r="B671" s="68"/>
      <c r="C671" s="68"/>
      <c r="D671" s="68"/>
      <c r="E671" s="54" t="s">
        <v>956</v>
      </c>
      <c r="F671" s="18">
        <v>1</v>
      </c>
      <c r="G671" s="18">
        <v>30</v>
      </c>
      <c r="H671" s="18">
        <v>30</v>
      </c>
      <c r="I671" s="18"/>
      <c r="J671" s="21" t="s">
        <v>121</v>
      </c>
      <c r="K671" s="24"/>
      <c r="L671" s="25"/>
      <c r="M671" s="25"/>
    </row>
    <row r="672" spans="1:13" ht="15">
      <c r="A672" s="68"/>
      <c r="B672" s="68"/>
      <c r="C672" s="68"/>
      <c r="D672" s="68"/>
      <c r="E672" s="54" t="s">
        <v>957</v>
      </c>
      <c r="F672" s="18">
        <v>1</v>
      </c>
      <c r="G672" s="18">
        <v>15</v>
      </c>
      <c r="H672" s="18">
        <v>15</v>
      </c>
      <c r="I672" s="18"/>
      <c r="J672" s="21" t="s">
        <v>121</v>
      </c>
      <c r="K672" s="24"/>
      <c r="L672" s="25"/>
      <c r="M672" s="25"/>
    </row>
    <row r="673" spans="1:13" ht="15">
      <c r="A673" s="68"/>
      <c r="B673" s="68"/>
      <c r="C673" s="68"/>
      <c r="D673" s="68"/>
      <c r="E673" s="54" t="s">
        <v>958</v>
      </c>
      <c r="F673" s="18">
        <v>1</v>
      </c>
      <c r="G673" s="18">
        <v>15</v>
      </c>
      <c r="H673" s="18">
        <v>15</v>
      </c>
      <c r="I673" s="18"/>
      <c r="J673" s="21" t="s">
        <v>121</v>
      </c>
      <c r="K673" s="24"/>
      <c r="L673" s="25"/>
      <c r="M673" s="25"/>
    </row>
    <row r="674" spans="1:13" ht="15">
      <c r="A674" s="68"/>
      <c r="B674" s="68"/>
      <c r="C674" s="68"/>
      <c r="D674" s="68"/>
      <c r="E674" s="54" t="s">
        <v>959</v>
      </c>
      <c r="F674" s="18">
        <v>7</v>
      </c>
      <c r="G674" s="18">
        <v>30</v>
      </c>
      <c r="H674" s="18">
        <v>210</v>
      </c>
      <c r="I674" s="18"/>
      <c r="J674" s="21" t="s">
        <v>121</v>
      </c>
      <c r="K674" s="24"/>
      <c r="L674" s="25"/>
      <c r="M674" s="25"/>
    </row>
    <row r="675" spans="1:13" ht="15">
      <c r="A675" s="68"/>
      <c r="B675" s="68"/>
      <c r="C675" s="68"/>
      <c r="D675" s="68"/>
      <c r="E675" s="54" t="s">
        <v>960</v>
      </c>
      <c r="F675" s="18">
        <v>147</v>
      </c>
      <c r="G675" s="18">
        <v>30</v>
      </c>
      <c r="H675" s="18">
        <v>4410</v>
      </c>
      <c r="I675" s="18"/>
      <c r="J675" s="21" t="s">
        <v>121</v>
      </c>
      <c r="K675" s="24"/>
      <c r="L675" s="25"/>
      <c r="M675" s="25"/>
    </row>
    <row r="676" spans="1:13" ht="15">
      <c r="A676" s="68"/>
      <c r="B676" s="68"/>
      <c r="C676" s="68"/>
      <c r="D676" s="68"/>
      <c r="E676" s="54" t="s">
        <v>961</v>
      </c>
      <c r="F676" s="18">
        <v>101</v>
      </c>
      <c r="G676" s="18">
        <v>30</v>
      </c>
      <c r="H676" s="18">
        <v>3030</v>
      </c>
      <c r="I676" s="18"/>
      <c r="J676" s="21" t="s">
        <v>121</v>
      </c>
      <c r="K676" s="24"/>
      <c r="L676" s="25"/>
      <c r="M676" s="25"/>
    </row>
    <row r="677" spans="1:13" ht="15">
      <c r="A677" s="68"/>
      <c r="B677" s="68"/>
      <c r="C677" s="68"/>
      <c r="D677" s="68"/>
      <c r="E677" s="54" t="s">
        <v>962</v>
      </c>
      <c r="F677" s="18">
        <v>1</v>
      </c>
      <c r="G677" s="18">
        <v>30</v>
      </c>
      <c r="H677" s="18">
        <v>30</v>
      </c>
      <c r="I677" s="18"/>
      <c r="J677" s="21" t="s">
        <v>121</v>
      </c>
      <c r="K677" s="24"/>
      <c r="L677" s="25"/>
      <c r="M677" s="25"/>
    </row>
    <row r="678" spans="1:13" ht="15">
      <c r="A678" s="68"/>
      <c r="B678" s="68"/>
      <c r="C678" s="68"/>
      <c r="D678" s="68"/>
      <c r="E678" s="54" t="s">
        <v>963</v>
      </c>
      <c r="F678" s="18">
        <v>2</v>
      </c>
      <c r="G678" s="18">
        <v>20</v>
      </c>
      <c r="H678" s="18">
        <v>40</v>
      </c>
      <c r="I678" s="18"/>
      <c r="J678" s="21" t="s">
        <v>121</v>
      </c>
      <c r="K678" s="24"/>
      <c r="L678" s="25"/>
      <c r="M678" s="25"/>
    </row>
    <row r="679" spans="1:13" ht="15">
      <c r="A679" s="68"/>
      <c r="B679" s="68"/>
      <c r="C679" s="68"/>
      <c r="D679" s="68"/>
      <c r="E679" s="54" t="s">
        <v>964</v>
      </c>
      <c r="F679" s="18">
        <v>22</v>
      </c>
      <c r="G679" s="18">
        <v>20</v>
      </c>
      <c r="H679" s="18">
        <v>440</v>
      </c>
      <c r="I679" s="18"/>
      <c r="J679" s="21" t="s">
        <v>121</v>
      </c>
      <c r="K679" s="24"/>
      <c r="L679" s="25"/>
      <c r="M679" s="25"/>
    </row>
    <row r="680" spans="1:13" ht="15">
      <c r="A680" s="68"/>
      <c r="B680" s="68"/>
      <c r="C680" s="68"/>
      <c r="D680" s="68"/>
      <c r="E680" s="54" t="s">
        <v>965</v>
      </c>
      <c r="F680" s="18">
        <v>1</v>
      </c>
      <c r="G680" s="18">
        <v>20</v>
      </c>
      <c r="H680" s="18">
        <v>20</v>
      </c>
      <c r="I680" s="18"/>
      <c r="J680" s="21" t="s">
        <v>121</v>
      </c>
      <c r="K680" s="24"/>
      <c r="L680" s="25"/>
      <c r="M680" s="25"/>
    </row>
    <row r="681" spans="1:13" ht="15">
      <c r="A681" s="68"/>
      <c r="B681" s="68"/>
      <c r="C681" s="68"/>
      <c r="D681" s="68"/>
      <c r="E681" s="54" t="s">
        <v>966</v>
      </c>
      <c r="F681" s="18">
        <v>1</v>
      </c>
      <c r="G681" s="18">
        <v>20</v>
      </c>
      <c r="H681" s="18">
        <v>20</v>
      </c>
      <c r="I681" s="18"/>
      <c r="J681" s="21" t="s">
        <v>121</v>
      </c>
      <c r="K681" s="24"/>
      <c r="L681" s="25"/>
      <c r="M681" s="25"/>
    </row>
    <row r="682" spans="1:13" ht="15">
      <c r="A682" s="68"/>
      <c r="B682" s="68"/>
      <c r="C682" s="68"/>
      <c r="D682" s="68"/>
      <c r="E682" s="54" t="s">
        <v>967</v>
      </c>
      <c r="F682" s="18">
        <v>4</v>
      </c>
      <c r="G682" s="18">
        <v>20</v>
      </c>
      <c r="H682" s="18">
        <v>80</v>
      </c>
      <c r="I682" s="18"/>
      <c r="J682" s="21" t="s">
        <v>121</v>
      </c>
      <c r="K682" s="24"/>
      <c r="L682" s="25"/>
      <c r="M682" s="25"/>
    </row>
    <row r="683" spans="1:13" ht="15">
      <c r="A683" s="68"/>
      <c r="B683" s="68"/>
      <c r="C683" s="68"/>
      <c r="D683" s="68"/>
      <c r="E683" s="54" t="s">
        <v>968</v>
      </c>
      <c r="F683" s="18">
        <v>1</v>
      </c>
      <c r="G683" s="18">
        <v>20</v>
      </c>
      <c r="H683" s="18">
        <v>20</v>
      </c>
      <c r="I683" s="18"/>
      <c r="J683" s="21" t="s">
        <v>121</v>
      </c>
      <c r="K683" s="24"/>
      <c r="L683" s="25"/>
      <c r="M683" s="25"/>
    </row>
    <row r="684" spans="1:13" ht="15">
      <c r="A684" s="68"/>
      <c r="B684" s="68"/>
      <c r="C684" s="68"/>
      <c r="D684" s="68"/>
      <c r="E684" s="54" t="s">
        <v>969</v>
      </c>
      <c r="F684" s="18">
        <v>1</v>
      </c>
      <c r="G684" s="18">
        <v>20</v>
      </c>
      <c r="H684" s="18">
        <v>20</v>
      </c>
      <c r="I684" s="18"/>
      <c r="J684" s="21" t="s">
        <v>121</v>
      </c>
      <c r="K684" s="24"/>
      <c r="L684" s="25"/>
      <c r="M684" s="25"/>
    </row>
    <row r="685" spans="1:13" ht="15">
      <c r="A685" s="68"/>
      <c r="B685" s="68"/>
      <c r="C685" s="68"/>
      <c r="D685" s="68"/>
      <c r="E685" s="54" t="s">
        <v>970</v>
      </c>
      <c r="F685" s="18">
        <v>2</v>
      </c>
      <c r="G685" s="18">
        <v>9</v>
      </c>
      <c r="H685" s="18">
        <v>18</v>
      </c>
      <c r="I685" s="18"/>
      <c r="J685" s="21" t="s">
        <v>121</v>
      </c>
      <c r="K685" s="24"/>
      <c r="L685" s="25"/>
      <c r="M685" s="25"/>
    </row>
    <row r="686" spans="1:13" ht="15">
      <c r="A686" s="68"/>
      <c r="B686" s="68"/>
      <c r="C686" s="68"/>
      <c r="D686" s="68"/>
      <c r="E686" s="54" t="s">
        <v>971</v>
      </c>
      <c r="F686" s="18">
        <v>1</v>
      </c>
      <c r="G686" s="18">
        <v>9</v>
      </c>
      <c r="H686" s="18">
        <v>9</v>
      </c>
      <c r="I686" s="18"/>
      <c r="J686" s="21" t="s">
        <v>121</v>
      </c>
      <c r="K686" s="24"/>
      <c r="L686" s="25"/>
      <c r="M686" s="25"/>
    </row>
    <row r="687" spans="1:13" s="23" customFormat="1" ht="14.25">
      <c r="A687" s="68">
        <v>19</v>
      </c>
      <c r="B687" s="68" t="s">
        <v>57</v>
      </c>
      <c r="C687" s="70" t="s">
        <v>64</v>
      </c>
      <c r="D687" s="71"/>
      <c r="E687" s="71"/>
      <c r="F687" s="38">
        <v>2027</v>
      </c>
      <c r="G687" s="38"/>
      <c r="H687" s="38">
        <v>42082.416100000002</v>
      </c>
      <c r="I687" s="38">
        <f>SUM(I688,I693,I696,I701)</f>
        <v>42083</v>
      </c>
      <c r="J687" s="40"/>
      <c r="K687" s="43">
        <f>SUM(K688,K693,K696,K701)</f>
        <v>19494</v>
      </c>
      <c r="L687" s="44">
        <v>7970</v>
      </c>
      <c r="M687" s="44">
        <v>34113</v>
      </c>
    </row>
    <row r="688" spans="1:13" ht="15">
      <c r="A688" s="68"/>
      <c r="B688" s="68"/>
      <c r="C688" s="68">
        <v>1</v>
      </c>
      <c r="D688" s="68" t="s">
        <v>972</v>
      </c>
      <c r="E688" s="54" t="s">
        <v>118</v>
      </c>
      <c r="F688" s="18">
        <v>131</v>
      </c>
      <c r="G688" s="18"/>
      <c r="H688" s="18">
        <v>2720</v>
      </c>
      <c r="I688" s="18">
        <f>ROUND(H688,0)</f>
        <v>2720</v>
      </c>
      <c r="J688" s="21"/>
      <c r="K688" s="24">
        <v>4886</v>
      </c>
      <c r="L688" s="25">
        <v>2720</v>
      </c>
      <c r="M688" s="25">
        <v>0</v>
      </c>
    </row>
    <row r="689" spans="1:13" ht="15">
      <c r="A689" s="68"/>
      <c r="B689" s="68"/>
      <c r="C689" s="68"/>
      <c r="D689" s="68"/>
      <c r="E689" s="54" t="s">
        <v>973</v>
      </c>
      <c r="F689" s="18">
        <v>10</v>
      </c>
      <c r="G689" s="18">
        <v>30</v>
      </c>
      <c r="H689" s="18">
        <v>300</v>
      </c>
      <c r="I689" s="18"/>
      <c r="J689" s="21" t="s">
        <v>121</v>
      </c>
      <c r="K689" s="24"/>
      <c r="L689" s="25"/>
      <c r="M689" s="25"/>
    </row>
    <row r="690" spans="1:13" ht="15">
      <c r="A690" s="68"/>
      <c r="B690" s="68"/>
      <c r="C690" s="68"/>
      <c r="D690" s="68"/>
      <c r="E690" s="54" t="s">
        <v>974</v>
      </c>
      <c r="F690" s="18">
        <v>17</v>
      </c>
      <c r="G690" s="18">
        <v>20</v>
      </c>
      <c r="H690" s="18">
        <v>340</v>
      </c>
      <c r="I690" s="18"/>
      <c r="J690" s="21" t="s">
        <v>121</v>
      </c>
      <c r="K690" s="24"/>
      <c r="L690" s="25"/>
      <c r="M690" s="25"/>
    </row>
    <row r="691" spans="1:13" ht="15">
      <c r="A691" s="68"/>
      <c r="B691" s="68"/>
      <c r="C691" s="68"/>
      <c r="D691" s="68"/>
      <c r="E691" s="54" t="s">
        <v>975</v>
      </c>
      <c r="F691" s="18">
        <v>23</v>
      </c>
      <c r="G691" s="18">
        <v>20</v>
      </c>
      <c r="H691" s="18">
        <v>460</v>
      </c>
      <c r="I691" s="18"/>
      <c r="J691" s="21" t="s">
        <v>121</v>
      </c>
      <c r="K691" s="24"/>
      <c r="L691" s="25"/>
      <c r="M691" s="25"/>
    </row>
    <row r="692" spans="1:13" ht="15">
      <c r="A692" s="68"/>
      <c r="B692" s="68"/>
      <c r="C692" s="68"/>
      <c r="D692" s="68"/>
      <c r="E692" s="54" t="s">
        <v>976</v>
      </c>
      <c r="F692" s="18">
        <v>81</v>
      </c>
      <c r="G692" s="18">
        <v>20</v>
      </c>
      <c r="H692" s="18">
        <v>1620</v>
      </c>
      <c r="I692" s="18"/>
      <c r="J692" s="21" t="s">
        <v>121</v>
      </c>
      <c r="K692" s="24"/>
      <c r="L692" s="25"/>
      <c r="M692" s="25"/>
    </row>
    <row r="693" spans="1:13" ht="15">
      <c r="A693" s="68"/>
      <c r="B693" s="68"/>
      <c r="C693" s="68">
        <v>2</v>
      </c>
      <c r="D693" s="68" t="s">
        <v>977</v>
      </c>
      <c r="E693" s="54" t="s">
        <v>118</v>
      </c>
      <c r="F693" s="18">
        <v>175</v>
      </c>
      <c r="G693" s="18"/>
      <c r="H693" s="18">
        <v>5250</v>
      </c>
      <c r="I693" s="18">
        <f>ROUND(H693,0)</f>
        <v>5250</v>
      </c>
      <c r="J693" s="21"/>
      <c r="K693" s="24">
        <v>14608</v>
      </c>
      <c r="L693" s="25">
        <v>5250</v>
      </c>
      <c r="M693" s="25">
        <v>0</v>
      </c>
    </row>
    <row r="694" spans="1:13" ht="15">
      <c r="A694" s="68"/>
      <c r="B694" s="68"/>
      <c r="C694" s="68"/>
      <c r="D694" s="68"/>
      <c r="E694" s="54" t="s">
        <v>978</v>
      </c>
      <c r="F694" s="18">
        <v>144</v>
      </c>
      <c r="G694" s="18">
        <v>30</v>
      </c>
      <c r="H694" s="18">
        <v>4320</v>
      </c>
      <c r="I694" s="18"/>
      <c r="J694" s="21" t="s">
        <v>121</v>
      </c>
      <c r="K694" s="24"/>
      <c r="L694" s="25"/>
      <c r="M694" s="25"/>
    </row>
    <row r="695" spans="1:13" ht="15">
      <c r="A695" s="68"/>
      <c r="B695" s="68"/>
      <c r="C695" s="68"/>
      <c r="D695" s="68"/>
      <c r="E695" s="54" t="s">
        <v>979</v>
      </c>
      <c r="F695" s="18">
        <v>31</v>
      </c>
      <c r="G695" s="18">
        <v>30</v>
      </c>
      <c r="H695" s="18">
        <v>930</v>
      </c>
      <c r="I695" s="18"/>
      <c r="J695" s="21" t="s">
        <v>121</v>
      </c>
      <c r="K695" s="24"/>
      <c r="L695" s="25"/>
      <c r="M695" s="25"/>
    </row>
    <row r="696" spans="1:13" ht="15">
      <c r="A696" s="68"/>
      <c r="B696" s="68"/>
      <c r="C696" s="68">
        <v>3</v>
      </c>
      <c r="D696" s="68" t="s">
        <v>282</v>
      </c>
      <c r="E696" s="54" t="s">
        <v>118</v>
      </c>
      <c r="F696" s="18">
        <v>147</v>
      </c>
      <c r="G696" s="18"/>
      <c r="H696" s="18">
        <v>596.79999999999995</v>
      </c>
      <c r="I696" s="18">
        <f>ROUND(H696,0)</f>
        <v>597</v>
      </c>
      <c r="J696" s="21"/>
      <c r="K696" s="24">
        <v>0</v>
      </c>
      <c r="L696" s="25">
        <v>0</v>
      </c>
      <c r="M696" s="25">
        <v>597</v>
      </c>
    </row>
    <row r="697" spans="1:13" ht="15">
      <c r="A697" s="68"/>
      <c r="B697" s="68"/>
      <c r="C697" s="68"/>
      <c r="D697" s="68"/>
      <c r="E697" s="54" t="s">
        <v>980</v>
      </c>
      <c r="F697" s="18">
        <v>5</v>
      </c>
      <c r="G697" s="18">
        <v>2.4</v>
      </c>
      <c r="H697" s="18">
        <v>12</v>
      </c>
      <c r="I697" s="18"/>
      <c r="J697" s="21" t="s">
        <v>121</v>
      </c>
      <c r="K697" s="24"/>
      <c r="L697" s="25"/>
      <c r="M697" s="25"/>
    </row>
    <row r="698" spans="1:13" ht="15">
      <c r="A698" s="68"/>
      <c r="B698" s="68"/>
      <c r="C698" s="68"/>
      <c r="D698" s="68"/>
      <c r="E698" s="54" t="s">
        <v>981</v>
      </c>
      <c r="F698" s="18">
        <v>1</v>
      </c>
      <c r="G698" s="18">
        <v>2.4</v>
      </c>
      <c r="H698" s="18">
        <v>2.4</v>
      </c>
      <c r="I698" s="18"/>
      <c r="J698" s="21" t="s">
        <v>121</v>
      </c>
      <c r="K698" s="24"/>
      <c r="L698" s="25"/>
      <c r="M698" s="25"/>
    </row>
    <row r="699" spans="1:13" ht="15">
      <c r="A699" s="68"/>
      <c r="B699" s="68"/>
      <c r="C699" s="68"/>
      <c r="D699" s="68"/>
      <c r="E699" s="54" t="s">
        <v>982</v>
      </c>
      <c r="F699" s="18">
        <v>100</v>
      </c>
      <c r="G699" s="18">
        <v>4.84</v>
      </c>
      <c r="H699" s="18">
        <v>484</v>
      </c>
      <c r="I699" s="18"/>
      <c r="J699" s="21" t="s">
        <v>121</v>
      </c>
      <c r="K699" s="24"/>
      <c r="L699" s="25"/>
      <c r="M699" s="25"/>
    </row>
    <row r="700" spans="1:13" ht="15">
      <c r="A700" s="68"/>
      <c r="B700" s="68"/>
      <c r="C700" s="68"/>
      <c r="D700" s="68"/>
      <c r="E700" s="54" t="s">
        <v>983</v>
      </c>
      <c r="F700" s="18">
        <v>41</v>
      </c>
      <c r="G700" s="18">
        <v>2.4</v>
      </c>
      <c r="H700" s="18">
        <v>98.4</v>
      </c>
      <c r="I700" s="18"/>
      <c r="J700" s="21" t="s">
        <v>121</v>
      </c>
      <c r="K700" s="24"/>
      <c r="L700" s="25"/>
      <c r="M700" s="25"/>
    </row>
    <row r="701" spans="1:13" ht="13.5" customHeight="1">
      <c r="A701" s="68"/>
      <c r="B701" s="68"/>
      <c r="C701" s="68">
        <v>4</v>
      </c>
      <c r="D701" s="68" t="s">
        <v>2150</v>
      </c>
      <c r="E701" s="54" t="s">
        <v>118</v>
      </c>
      <c r="F701" s="18">
        <v>1574</v>
      </c>
      <c r="G701" s="18"/>
      <c r="H701" s="18">
        <v>33515.616099999999</v>
      </c>
      <c r="I701" s="18">
        <f>ROUND(H701,0)</f>
        <v>33516</v>
      </c>
      <c r="J701" s="21"/>
      <c r="K701" s="24">
        <v>0</v>
      </c>
      <c r="L701" s="25">
        <v>0</v>
      </c>
      <c r="M701" s="25">
        <v>33516</v>
      </c>
    </row>
    <row r="702" spans="1:13" ht="15">
      <c r="A702" s="68"/>
      <c r="B702" s="68"/>
      <c r="C702" s="68"/>
      <c r="D702" s="68"/>
      <c r="E702" s="54" t="s">
        <v>984</v>
      </c>
      <c r="F702" s="18">
        <v>11</v>
      </c>
      <c r="G702" s="18">
        <v>5.1978999999999997</v>
      </c>
      <c r="H702" s="18">
        <v>57.176900000000003</v>
      </c>
      <c r="I702" s="18"/>
      <c r="J702" s="21" t="s">
        <v>121</v>
      </c>
      <c r="K702" s="24"/>
      <c r="L702" s="25"/>
      <c r="M702" s="25"/>
    </row>
    <row r="703" spans="1:13" ht="15">
      <c r="A703" s="68"/>
      <c r="B703" s="68"/>
      <c r="C703" s="68"/>
      <c r="D703" s="68"/>
      <c r="E703" s="54" t="s">
        <v>985</v>
      </c>
      <c r="F703" s="18">
        <v>4</v>
      </c>
      <c r="G703" s="18">
        <v>7.1836000000000002</v>
      </c>
      <c r="H703" s="18">
        <v>28.734400000000001</v>
      </c>
      <c r="I703" s="18"/>
      <c r="J703" s="21" t="s">
        <v>121</v>
      </c>
      <c r="K703" s="24"/>
      <c r="L703" s="25"/>
      <c r="M703" s="25"/>
    </row>
    <row r="704" spans="1:13" ht="15">
      <c r="A704" s="68"/>
      <c r="B704" s="68"/>
      <c r="C704" s="68"/>
      <c r="D704" s="68"/>
      <c r="E704" s="54" t="s">
        <v>986</v>
      </c>
      <c r="F704" s="18">
        <v>8</v>
      </c>
      <c r="G704" s="18">
        <v>30</v>
      </c>
      <c r="H704" s="18">
        <v>240</v>
      </c>
      <c r="I704" s="18"/>
      <c r="J704" s="21" t="s">
        <v>121</v>
      </c>
      <c r="K704" s="24"/>
      <c r="L704" s="25"/>
      <c r="M704" s="25"/>
    </row>
    <row r="705" spans="1:13" ht="15">
      <c r="A705" s="68"/>
      <c r="B705" s="68"/>
      <c r="C705" s="68"/>
      <c r="D705" s="68"/>
      <c r="E705" s="54" t="s">
        <v>987</v>
      </c>
      <c r="F705" s="18">
        <v>182</v>
      </c>
      <c r="G705" s="18">
        <v>20</v>
      </c>
      <c r="H705" s="18">
        <v>3640</v>
      </c>
      <c r="I705" s="18"/>
      <c r="J705" s="21" t="s">
        <v>121</v>
      </c>
      <c r="K705" s="24"/>
      <c r="L705" s="25"/>
      <c r="M705" s="25"/>
    </row>
    <row r="706" spans="1:13" ht="15">
      <c r="A706" s="68"/>
      <c r="B706" s="68"/>
      <c r="C706" s="68"/>
      <c r="D706" s="68"/>
      <c r="E706" s="54" t="s">
        <v>988</v>
      </c>
      <c r="F706" s="18">
        <v>5</v>
      </c>
      <c r="G706" s="18">
        <v>30</v>
      </c>
      <c r="H706" s="18">
        <v>150</v>
      </c>
      <c r="I706" s="18"/>
      <c r="J706" s="21" t="s">
        <v>121</v>
      </c>
      <c r="K706" s="24"/>
      <c r="L706" s="25"/>
      <c r="M706" s="25"/>
    </row>
    <row r="707" spans="1:13" ht="15">
      <c r="A707" s="68"/>
      <c r="B707" s="68"/>
      <c r="C707" s="68"/>
      <c r="D707" s="68"/>
      <c r="E707" s="54" t="s">
        <v>989</v>
      </c>
      <c r="F707" s="18">
        <v>9</v>
      </c>
      <c r="G707" s="18">
        <v>19.488</v>
      </c>
      <c r="H707" s="18">
        <v>175.392</v>
      </c>
      <c r="I707" s="18"/>
      <c r="J707" s="21" t="s">
        <v>121</v>
      </c>
      <c r="K707" s="24"/>
      <c r="L707" s="25"/>
      <c r="M707" s="25"/>
    </row>
    <row r="708" spans="1:13" ht="15">
      <c r="A708" s="68"/>
      <c r="B708" s="68"/>
      <c r="C708" s="68"/>
      <c r="D708" s="68"/>
      <c r="E708" s="54" t="s">
        <v>990</v>
      </c>
      <c r="F708" s="18">
        <v>17</v>
      </c>
      <c r="G708" s="18">
        <v>30</v>
      </c>
      <c r="H708" s="18">
        <v>510</v>
      </c>
      <c r="I708" s="18"/>
      <c r="J708" s="21" t="s">
        <v>121</v>
      </c>
      <c r="K708" s="24"/>
      <c r="L708" s="25"/>
      <c r="M708" s="25"/>
    </row>
    <row r="709" spans="1:13" ht="15">
      <c r="A709" s="68"/>
      <c r="B709" s="68"/>
      <c r="C709" s="68"/>
      <c r="D709" s="68"/>
      <c r="E709" s="54" t="s">
        <v>991</v>
      </c>
      <c r="F709" s="18">
        <v>35</v>
      </c>
      <c r="G709" s="18">
        <v>29.328900000000001</v>
      </c>
      <c r="H709" s="18">
        <v>1026.5115000000001</v>
      </c>
      <c r="I709" s="18"/>
      <c r="J709" s="21" t="s">
        <v>121</v>
      </c>
      <c r="K709" s="24"/>
      <c r="L709" s="25"/>
      <c r="M709" s="25"/>
    </row>
    <row r="710" spans="1:13" ht="15">
      <c r="A710" s="68"/>
      <c r="B710" s="68"/>
      <c r="C710" s="68"/>
      <c r="D710" s="68"/>
      <c r="E710" s="54" t="s">
        <v>992</v>
      </c>
      <c r="F710" s="18">
        <v>34</v>
      </c>
      <c r="G710" s="18">
        <v>29.8598</v>
      </c>
      <c r="H710" s="18">
        <v>1015.2332</v>
      </c>
      <c r="I710" s="18"/>
      <c r="J710" s="21" t="s">
        <v>121</v>
      </c>
      <c r="K710" s="24"/>
      <c r="L710" s="25"/>
      <c r="M710" s="25"/>
    </row>
    <row r="711" spans="1:13" ht="15">
      <c r="A711" s="68"/>
      <c r="B711" s="68"/>
      <c r="C711" s="68"/>
      <c r="D711" s="68"/>
      <c r="E711" s="54" t="s">
        <v>993</v>
      </c>
      <c r="F711" s="18">
        <v>208</v>
      </c>
      <c r="G711" s="18">
        <v>20</v>
      </c>
      <c r="H711" s="18">
        <v>4160</v>
      </c>
      <c r="I711" s="18"/>
      <c r="J711" s="21" t="s">
        <v>121</v>
      </c>
      <c r="K711" s="24"/>
      <c r="L711" s="25"/>
      <c r="M711" s="25"/>
    </row>
    <row r="712" spans="1:13" ht="13.5" customHeight="1">
      <c r="A712" s="68"/>
      <c r="B712" s="68"/>
      <c r="C712" s="68"/>
      <c r="D712" s="68"/>
      <c r="E712" s="54" t="s">
        <v>994</v>
      </c>
      <c r="F712" s="18">
        <v>14</v>
      </c>
      <c r="G712" s="18">
        <v>19.488</v>
      </c>
      <c r="H712" s="18">
        <v>272.83199999999999</v>
      </c>
      <c r="I712" s="18"/>
      <c r="J712" s="21" t="s">
        <v>121</v>
      </c>
      <c r="K712" s="24"/>
      <c r="L712" s="25"/>
      <c r="M712" s="25"/>
    </row>
    <row r="713" spans="1:13" ht="15">
      <c r="A713" s="68"/>
      <c r="B713" s="68"/>
      <c r="C713" s="68"/>
      <c r="D713" s="68"/>
      <c r="E713" s="54" t="s">
        <v>995</v>
      </c>
      <c r="F713" s="18">
        <v>54</v>
      </c>
      <c r="G713" s="18">
        <v>20</v>
      </c>
      <c r="H713" s="18">
        <v>1080</v>
      </c>
      <c r="I713" s="18"/>
      <c r="J713" s="21" t="s">
        <v>121</v>
      </c>
      <c r="K713" s="24"/>
      <c r="L713" s="25"/>
      <c r="M713" s="25"/>
    </row>
    <row r="714" spans="1:13" ht="15">
      <c r="A714" s="68"/>
      <c r="B714" s="68"/>
      <c r="C714" s="68"/>
      <c r="D714" s="68"/>
      <c r="E714" s="54" t="s">
        <v>996</v>
      </c>
      <c r="F714" s="18">
        <v>43</v>
      </c>
      <c r="G714" s="18">
        <v>20</v>
      </c>
      <c r="H714" s="18">
        <v>860</v>
      </c>
      <c r="I714" s="18"/>
      <c r="J714" s="21" t="s">
        <v>121</v>
      </c>
      <c r="K714" s="24"/>
      <c r="L714" s="25"/>
      <c r="M714" s="25"/>
    </row>
    <row r="715" spans="1:13" ht="15">
      <c r="A715" s="68"/>
      <c r="B715" s="68"/>
      <c r="C715" s="68"/>
      <c r="D715" s="68"/>
      <c r="E715" s="54" t="s">
        <v>997</v>
      </c>
      <c r="F715" s="18">
        <v>94</v>
      </c>
      <c r="G715" s="18">
        <v>30</v>
      </c>
      <c r="H715" s="18">
        <v>2820</v>
      </c>
      <c r="I715" s="18"/>
      <c r="J715" s="21" t="s">
        <v>121</v>
      </c>
      <c r="K715" s="24"/>
      <c r="L715" s="25"/>
      <c r="M715" s="25"/>
    </row>
    <row r="716" spans="1:13" ht="15">
      <c r="A716" s="68"/>
      <c r="B716" s="68"/>
      <c r="C716" s="68"/>
      <c r="D716" s="68"/>
      <c r="E716" s="54" t="s">
        <v>998</v>
      </c>
      <c r="F716" s="18">
        <v>8</v>
      </c>
      <c r="G716" s="18">
        <v>29.332799999999999</v>
      </c>
      <c r="H716" s="18">
        <v>234.66239999999999</v>
      </c>
      <c r="I716" s="18"/>
      <c r="J716" s="21" t="s">
        <v>121</v>
      </c>
      <c r="K716" s="24"/>
      <c r="L716" s="25"/>
      <c r="M716" s="25"/>
    </row>
    <row r="717" spans="1:13" ht="15">
      <c r="A717" s="68"/>
      <c r="B717" s="68"/>
      <c r="C717" s="68"/>
      <c r="D717" s="68"/>
      <c r="E717" s="54" t="s">
        <v>999</v>
      </c>
      <c r="F717" s="18">
        <v>59</v>
      </c>
      <c r="G717" s="18">
        <v>29.8598</v>
      </c>
      <c r="H717" s="18">
        <v>1761.7282</v>
      </c>
      <c r="I717" s="18"/>
      <c r="J717" s="21" t="s">
        <v>121</v>
      </c>
      <c r="K717" s="24"/>
      <c r="L717" s="25"/>
      <c r="M717" s="25"/>
    </row>
    <row r="718" spans="1:13" ht="15">
      <c r="A718" s="68"/>
      <c r="B718" s="68"/>
      <c r="C718" s="68"/>
      <c r="D718" s="68"/>
      <c r="E718" s="54" t="s">
        <v>1000</v>
      </c>
      <c r="F718" s="18">
        <v>15</v>
      </c>
      <c r="G718" s="18">
        <v>20</v>
      </c>
      <c r="H718" s="18">
        <v>300</v>
      </c>
      <c r="I718" s="18"/>
      <c r="J718" s="21" t="s">
        <v>121</v>
      </c>
      <c r="K718" s="24"/>
      <c r="L718" s="25"/>
      <c r="M718" s="25"/>
    </row>
    <row r="719" spans="1:13" ht="15">
      <c r="A719" s="68"/>
      <c r="B719" s="68"/>
      <c r="C719" s="68"/>
      <c r="D719" s="68"/>
      <c r="E719" s="54" t="s">
        <v>1001</v>
      </c>
      <c r="F719" s="18">
        <v>694</v>
      </c>
      <c r="G719" s="18">
        <v>20</v>
      </c>
      <c r="H719" s="18">
        <v>13880</v>
      </c>
      <c r="I719" s="18"/>
      <c r="J719" s="21" t="s">
        <v>121</v>
      </c>
      <c r="K719" s="24"/>
      <c r="L719" s="25"/>
      <c r="M719" s="25"/>
    </row>
    <row r="720" spans="1:13" ht="15">
      <c r="A720" s="68"/>
      <c r="B720" s="68"/>
      <c r="C720" s="68"/>
      <c r="D720" s="68"/>
      <c r="E720" s="54" t="s">
        <v>1002</v>
      </c>
      <c r="F720" s="18">
        <v>2</v>
      </c>
      <c r="G720" s="18">
        <v>20</v>
      </c>
      <c r="H720" s="18">
        <v>40</v>
      </c>
      <c r="I720" s="18"/>
      <c r="J720" s="21" t="s">
        <v>121</v>
      </c>
      <c r="K720" s="24"/>
      <c r="L720" s="25"/>
      <c r="M720" s="25"/>
    </row>
    <row r="721" spans="1:13" ht="15">
      <c r="A721" s="68"/>
      <c r="B721" s="68"/>
      <c r="C721" s="68"/>
      <c r="D721" s="68"/>
      <c r="E721" s="54" t="s">
        <v>1003</v>
      </c>
      <c r="F721" s="18">
        <v>8</v>
      </c>
      <c r="G721" s="18">
        <v>20</v>
      </c>
      <c r="H721" s="18">
        <v>160</v>
      </c>
      <c r="I721" s="18"/>
      <c r="J721" s="21" t="s">
        <v>121</v>
      </c>
      <c r="K721" s="24"/>
      <c r="L721" s="25"/>
      <c r="M721" s="25"/>
    </row>
    <row r="722" spans="1:13" ht="15">
      <c r="A722" s="68">
        <v>19</v>
      </c>
      <c r="B722" s="68" t="s">
        <v>2152</v>
      </c>
      <c r="C722" s="68">
        <v>4</v>
      </c>
      <c r="D722" s="68" t="s">
        <v>2151</v>
      </c>
      <c r="E722" s="54" t="s">
        <v>289</v>
      </c>
      <c r="F722" s="18">
        <v>3</v>
      </c>
      <c r="G722" s="18">
        <v>20</v>
      </c>
      <c r="H722" s="18">
        <v>60</v>
      </c>
      <c r="I722" s="18"/>
      <c r="J722" s="21" t="s">
        <v>121</v>
      </c>
      <c r="K722" s="24"/>
      <c r="L722" s="25"/>
      <c r="M722" s="25"/>
    </row>
    <row r="723" spans="1:13" ht="15">
      <c r="A723" s="68"/>
      <c r="B723" s="68"/>
      <c r="C723" s="68"/>
      <c r="D723" s="68"/>
      <c r="E723" s="54" t="s">
        <v>1004</v>
      </c>
      <c r="F723" s="18">
        <v>7</v>
      </c>
      <c r="G723" s="18">
        <v>20</v>
      </c>
      <c r="H723" s="18">
        <v>140</v>
      </c>
      <c r="I723" s="18"/>
      <c r="J723" s="21" t="s">
        <v>121</v>
      </c>
      <c r="K723" s="24"/>
      <c r="L723" s="25"/>
      <c r="M723" s="25"/>
    </row>
    <row r="724" spans="1:13" ht="15">
      <c r="A724" s="68"/>
      <c r="B724" s="68"/>
      <c r="C724" s="68"/>
      <c r="D724" s="68"/>
      <c r="E724" s="54" t="s">
        <v>292</v>
      </c>
      <c r="F724" s="18">
        <v>1</v>
      </c>
      <c r="G724" s="18">
        <v>20</v>
      </c>
      <c r="H724" s="18">
        <v>20</v>
      </c>
      <c r="I724" s="18"/>
      <c r="J724" s="21" t="s">
        <v>121</v>
      </c>
      <c r="K724" s="24"/>
      <c r="L724" s="25"/>
      <c r="M724" s="25"/>
    </row>
    <row r="725" spans="1:13" ht="15">
      <c r="A725" s="68"/>
      <c r="B725" s="68"/>
      <c r="C725" s="68"/>
      <c r="D725" s="68"/>
      <c r="E725" s="54" t="s">
        <v>1005</v>
      </c>
      <c r="F725" s="18">
        <v>8</v>
      </c>
      <c r="G725" s="18">
        <v>20</v>
      </c>
      <c r="H725" s="18">
        <v>160</v>
      </c>
      <c r="I725" s="18"/>
      <c r="J725" s="21" t="s">
        <v>121</v>
      </c>
      <c r="K725" s="24"/>
      <c r="L725" s="25"/>
      <c r="M725" s="25"/>
    </row>
    <row r="726" spans="1:13" ht="15">
      <c r="A726" s="68"/>
      <c r="B726" s="68"/>
      <c r="C726" s="68"/>
      <c r="D726" s="68"/>
      <c r="E726" s="54" t="s">
        <v>1006</v>
      </c>
      <c r="F726" s="18">
        <v>6</v>
      </c>
      <c r="G726" s="18">
        <v>12</v>
      </c>
      <c r="H726" s="18">
        <v>72</v>
      </c>
      <c r="I726" s="18"/>
      <c r="J726" s="21" t="s">
        <v>121</v>
      </c>
      <c r="K726" s="24"/>
      <c r="L726" s="25"/>
      <c r="M726" s="25"/>
    </row>
    <row r="727" spans="1:13" ht="15">
      <c r="A727" s="68"/>
      <c r="B727" s="68"/>
      <c r="C727" s="68"/>
      <c r="D727" s="68"/>
      <c r="E727" s="54" t="s">
        <v>1007</v>
      </c>
      <c r="F727" s="18">
        <v>7</v>
      </c>
      <c r="G727" s="18">
        <v>19.906500000000001</v>
      </c>
      <c r="H727" s="18">
        <v>139.34549999999999</v>
      </c>
      <c r="I727" s="18"/>
      <c r="J727" s="21" t="s">
        <v>121</v>
      </c>
      <c r="K727" s="24"/>
      <c r="L727" s="25"/>
      <c r="M727" s="25"/>
    </row>
    <row r="728" spans="1:13" ht="15">
      <c r="A728" s="68"/>
      <c r="B728" s="68"/>
      <c r="C728" s="68"/>
      <c r="D728" s="68"/>
      <c r="E728" s="54" t="s">
        <v>1008</v>
      </c>
      <c r="F728" s="18">
        <v>8</v>
      </c>
      <c r="G728" s="18">
        <v>12</v>
      </c>
      <c r="H728" s="18">
        <v>96</v>
      </c>
      <c r="I728" s="18"/>
      <c r="J728" s="21" t="s">
        <v>121</v>
      </c>
      <c r="K728" s="24"/>
      <c r="L728" s="25"/>
      <c r="M728" s="25"/>
    </row>
    <row r="729" spans="1:13" ht="15">
      <c r="A729" s="68"/>
      <c r="B729" s="68"/>
      <c r="C729" s="68"/>
      <c r="D729" s="68"/>
      <c r="E729" s="54" t="s">
        <v>1009</v>
      </c>
      <c r="F729" s="18">
        <v>7</v>
      </c>
      <c r="G729" s="18">
        <v>20</v>
      </c>
      <c r="H729" s="18">
        <v>140</v>
      </c>
      <c r="I729" s="18"/>
      <c r="J729" s="21" t="s">
        <v>121</v>
      </c>
      <c r="K729" s="24"/>
      <c r="L729" s="25"/>
      <c r="M729" s="25"/>
    </row>
    <row r="730" spans="1:13" ht="15">
      <c r="A730" s="68"/>
      <c r="B730" s="68"/>
      <c r="C730" s="68"/>
      <c r="D730" s="68"/>
      <c r="E730" s="54" t="s">
        <v>1010</v>
      </c>
      <c r="F730" s="18">
        <v>23</v>
      </c>
      <c r="G730" s="18">
        <v>12</v>
      </c>
      <c r="H730" s="18">
        <v>276</v>
      </c>
      <c r="I730" s="18"/>
      <c r="J730" s="21" t="s">
        <v>121</v>
      </c>
      <c r="K730" s="24"/>
      <c r="L730" s="25"/>
      <c r="M730" s="25"/>
    </row>
    <row r="731" spans="1:13" s="23" customFormat="1" ht="14.25">
      <c r="A731" s="68">
        <v>20</v>
      </c>
      <c r="B731" s="68" t="s">
        <v>58</v>
      </c>
      <c r="C731" s="70" t="s">
        <v>64</v>
      </c>
      <c r="D731" s="71"/>
      <c r="E731" s="71"/>
      <c r="F731" s="38">
        <v>4490</v>
      </c>
      <c r="G731" s="38"/>
      <c r="H731" s="38">
        <v>59144.68</v>
      </c>
      <c r="I731" s="38">
        <f>SUM(I732:I759)</f>
        <v>59145</v>
      </c>
      <c r="J731" s="40"/>
      <c r="K731" s="43">
        <v>26291</v>
      </c>
      <c r="L731" s="44">
        <v>26291</v>
      </c>
      <c r="M731" s="44">
        <v>32854</v>
      </c>
    </row>
    <row r="732" spans="1:13" ht="13.5" customHeight="1">
      <c r="A732" s="68"/>
      <c r="B732" s="68"/>
      <c r="C732" s="68">
        <v>1</v>
      </c>
      <c r="D732" s="68" t="s">
        <v>295</v>
      </c>
      <c r="E732" s="54" t="s">
        <v>118</v>
      </c>
      <c r="F732" s="18">
        <v>4490</v>
      </c>
      <c r="G732" s="18"/>
      <c r="H732" s="18">
        <v>59144.68</v>
      </c>
      <c r="I732" s="18">
        <f>ROUND(H732,0)</f>
        <v>59145</v>
      </c>
      <c r="J732" s="21"/>
      <c r="K732" s="24">
        <v>26291</v>
      </c>
      <c r="L732" s="25">
        <v>26291</v>
      </c>
      <c r="M732" s="25">
        <v>32854</v>
      </c>
    </row>
    <row r="733" spans="1:13" ht="15">
      <c r="A733" s="68"/>
      <c r="B733" s="68"/>
      <c r="C733" s="68"/>
      <c r="D733" s="68"/>
      <c r="E733" s="54" t="s">
        <v>1011</v>
      </c>
      <c r="F733" s="18">
        <v>1</v>
      </c>
      <c r="G733" s="18">
        <v>15</v>
      </c>
      <c r="H733" s="18">
        <v>15</v>
      </c>
      <c r="I733" s="18"/>
      <c r="J733" s="21" t="s">
        <v>121</v>
      </c>
      <c r="K733" s="24"/>
      <c r="L733" s="25"/>
      <c r="M733" s="25"/>
    </row>
    <row r="734" spans="1:13" ht="27">
      <c r="A734" s="68"/>
      <c r="B734" s="68"/>
      <c r="C734" s="68"/>
      <c r="D734" s="68"/>
      <c r="E734" s="54" t="s">
        <v>1012</v>
      </c>
      <c r="F734" s="18">
        <v>178</v>
      </c>
      <c r="G734" s="18">
        <v>6.66</v>
      </c>
      <c r="H734" s="18">
        <v>1185.48</v>
      </c>
      <c r="I734" s="18"/>
      <c r="J734" s="21" t="s">
        <v>1013</v>
      </c>
      <c r="K734" s="24"/>
      <c r="L734" s="25"/>
      <c r="M734" s="25"/>
    </row>
    <row r="735" spans="1:13" ht="27">
      <c r="A735" s="68"/>
      <c r="B735" s="68"/>
      <c r="C735" s="68"/>
      <c r="D735" s="68"/>
      <c r="E735" s="54" t="s">
        <v>1014</v>
      </c>
      <c r="F735" s="18">
        <v>18</v>
      </c>
      <c r="G735" s="18">
        <v>15</v>
      </c>
      <c r="H735" s="18">
        <v>270</v>
      </c>
      <c r="I735" s="18"/>
      <c r="J735" s="21" t="s">
        <v>384</v>
      </c>
      <c r="K735" s="24"/>
      <c r="L735" s="25"/>
      <c r="M735" s="25"/>
    </row>
    <row r="736" spans="1:13" ht="15">
      <c r="A736" s="68"/>
      <c r="B736" s="68"/>
      <c r="C736" s="68"/>
      <c r="D736" s="68"/>
      <c r="E736" s="54" t="s">
        <v>1015</v>
      </c>
      <c r="F736" s="18">
        <v>2</v>
      </c>
      <c r="G736" s="18">
        <v>15</v>
      </c>
      <c r="H736" s="18">
        <v>30</v>
      </c>
      <c r="I736" s="18"/>
      <c r="J736" s="21" t="s">
        <v>121</v>
      </c>
      <c r="K736" s="24"/>
      <c r="L736" s="25"/>
      <c r="M736" s="25"/>
    </row>
    <row r="737" spans="1:13" ht="15">
      <c r="A737" s="68"/>
      <c r="B737" s="68"/>
      <c r="C737" s="68"/>
      <c r="D737" s="68"/>
      <c r="E737" s="54" t="s">
        <v>1016</v>
      </c>
      <c r="F737" s="18">
        <v>3</v>
      </c>
      <c r="G737" s="18">
        <v>15</v>
      </c>
      <c r="H737" s="18">
        <v>45</v>
      </c>
      <c r="I737" s="18"/>
      <c r="J737" s="21" t="s">
        <v>121</v>
      </c>
      <c r="K737" s="24"/>
      <c r="L737" s="25"/>
      <c r="M737" s="25"/>
    </row>
    <row r="738" spans="1:13" ht="27">
      <c r="A738" s="68"/>
      <c r="B738" s="68"/>
      <c r="C738" s="68"/>
      <c r="D738" s="68"/>
      <c r="E738" s="54" t="s">
        <v>458</v>
      </c>
      <c r="F738" s="18">
        <v>672</v>
      </c>
      <c r="G738" s="18">
        <v>30</v>
      </c>
      <c r="H738" s="18">
        <v>20160</v>
      </c>
      <c r="I738" s="18"/>
      <c r="J738" s="21" t="s">
        <v>1017</v>
      </c>
      <c r="K738" s="24"/>
      <c r="L738" s="25"/>
      <c r="M738" s="25"/>
    </row>
    <row r="739" spans="1:13" ht="27">
      <c r="A739" s="68"/>
      <c r="B739" s="68"/>
      <c r="C739" s="68"/>
      <c r="D739" s="68"/>
      <c r="E739" s="54" t="s">
        <v>1018</v>
      </c>
      <c r="F739" s="18">
        <v>6</v>
      </c>
      <c r="G739" s="18">
        <v>30</v>
      </c>
      <c r="H739" s="18">
        <v>180</v>
      </c>
      <c r="I739" s="18"/>
      <c r="J739" s="21" t="s">
        <v>386</v>
      </c>
      <c r="K739" s="24"/>
      <c r="L739" s="25"/>
      <c r="M739" s="25"/>
    </row>
    <row r="740" spans="1:13" ht="27">
      <c r="A740" s="68"/>
      <c r="B740" s="68"/>
      <c r="C740" s="68"/>
      <c r="D740" s="68"/>
      <c r="E740" s="54" t="s">
        <v>459</v>
      </c>
      <c r="F740" s="18">
        <v>11</v>
      </c>
      <c r="G740" s="18">
        <v>30</v>
      </c>
      <c r="H740" s="18">
        <v>330</v>
      </c>
      <c r="I740" s="18"/>
      <c r="J740" s="21" t="s">
        <v>386</v>
      </c>
      <c r="K740" s="24"/>
      <c r="L740" s="25"/>
      <c r="M740" s="25"/>
    </row>
    <row r="741" spans="1:13" ht="27">
      <c r="A741" s="68"/>
      <c r="B741" s="68"/>
      <c r="C741" s="68"/>
      <c r="D741" s="68"/>
      <c r="E741" s="54" t="s">
        <v>944</v>
      </c>
      <c r="F741" s="18">
        <v>49</v>
      </c>
      <c r="G741" s="18">
        <v>30</v>
      </c>
      <c r="H741" s="18">
        <v>1470</v>
      </c>
      <c r="I741" s="18"/>
      <c r="J741" s="21" t="s">
        <v>384</v>
      </c>
      <c r="K741" s="24"/>
      <c r="L741" s="25"/>
      <c r="M741" s="25"/>
    </row>
    <row r="742" spans="1:13" ht="27">
      <c r="A742" s="68"/>
      <c r="B742" s="68"/>
      <c r="C742" s="68"/>
      <c r="D742" s="68"/>
      <c r="E742" s="54" t="s">
        <v>1019</v>
      </c>
      <c r="F742" s="18">
        <v>21</v>
      </c>
      <c r="G742" s="18">
        <v>30</v>
      </c>
      <c r="H742" s="18">
        <v>630</v>
      </c>
      <c r="I742" s="18"/>
      <c r="J742" s="21" t="s">
        <v>1020</v>
      </c>
      <c r="K742" s="24"/>
      <c r="L742" s="25"/>
      <c r="M742" s="25"/>
    </row>
    <row r="743" spans="1:13" ht="27">
      <c r="A743" s="68"/>
      <c r="B743" s="68"/>
      <c r="C743" s="68"/>
      <c r="D743" s="68"/>
      <c r="E743" s="54" t="s">
        <v>460</v>
      </c>
      <c r="F743" s="18">
        <v>129</v>
      </c>
      <c r="G743" s="18">
        <v>30</v>
      </c>
      <c r="H743" s="18">
        <v>3870</v>
      </c>
      <c r="I743" s="18"/>
      <c r="J743" s="21" t="s">
        <v>720</v>
      </c>
      <c r="K743" s="24"/>
      <c r="L743" s="25"/>
      <c r="M743" s="25"/>
    </row>
    <row r="744" spans="1:13" ht="27">
      <c r="A744" s="68"/>
      <c r="B744" s="68"/>
      <c r="C744" s="68"/>
      <c r="D744" s="68"/>
      <c r="E744" s="54" t="s">
        <v>1021</v>
      </c>
      <c r="F744" s="18">
        <v>0</v>
      </c>
      <c r="G744" s="18">
        <v>0</v>
      </c>
      <c r="H744" s="18">
        <v>0</v>
      </c>
      <c r="I744" s="18"/>
      <c r="J744" s="21" t="s">
        <v>386</v>
      </c>
      <c r="K744" s="24"/>
      <c r="L744" s="25"/>
      <c r="M744" s="25"/>
    </row>
    <row r="745" spans="1:13" ht="27">
      <c r="A745" s="68"/>
      <c r="B745" s="68"/>
      <c r="C745" s="68"/>
      <c r="D745" s="68"/>
      <c r="E745" s="54" t="s">
        <v>462</v>
      </c>
      <c r="F745" s="18">
        <v>332</v>
      </c>
      <c r="G745" s="18">
        <v>30</v>
      </c>
      <c r="H745" s="18">
        <v>9960</v>
      </c>
      <c r="I745" s="18"/>
      <c r="J745" s="21" t="s">
        <v>444</v>
      </c>
      <c r="K745" s="24"/>
      <c r="L745" s="25"/>
      <c r="M745" s="25"/>
    </row>
    <row r="746" spans="1:13" ht="15">
      <c r="A746" s="68"/>
      <c r="B746" s="68"/>
      <c r="C746" s="68"/>
      <c r="D746" s="68"/>
      <c r="E746" s="54" t="s">
        <v>463</v>
      </c>
      <c r="F746" s="18">
        <v>10</v>
      </c>
      <c r="G746" s="18">
        <v>30</v>
      </c>
      <c r="H746" s="18">
        <v>300</v>
      </c>
      <c r="I746" s="18"/>
      <c r="J746" s="21" t="s">
        <v>121</v>
      </c>
      <c r="K746" s="24"/>
      <c r="L746" s="25"/>
      <c r="M746" s="25"/>
    </row>
    <row r="747" spans="1:13" ht="15">
      <c r="A747" s="68"/>
      <c r="B747" s="68"/>
      <c r="C747" s="68"/>
      <c r="D747" s="68"/>
      <c r="E747" s="54" t="s">
        <v>1022</v>
      </c>
      <c r="F747" s="18">
        <v>1</v>
      </c>
      <c r="G747" s="18">
        <v>30</v>
      </c>
      <c r="H747" s="18">
        <v>30</v>
      </c>
      <c r="I747" s="18"/>
      <c r="J747" s="21" t="s">
        <v>121</v>
      </c>
      <c r="K747" s="24"/>
      <c r="L747" s="25"/>
      <c r="M747" s="25"/>
    </row>
    <row r="748" spans="1:13" ht="27">
      <c r="A748" s="68"/>
      <c r="B748" s="68"/>
      <c r="C748" s="68"/>
      <c r="D748" s="68"/>
      <c r="E748" s="54" t="s">
        <v>296</v>
      </c>
      <c r="F748" s="18">
        <v>92</v>
      </c>
      <c r="G748" s="18">
        <v>2.4</v>
      </c>
      <c r="H748" s="18">
        <v>220.8</v>
      </c>
      <c r="I748" s="18"/>
      <c r="J748" s="21" t="s">
        <v>1023</v>
      </c>
      <c r="K748" s="24"/>
      <c r="L748" s="25"/>
      <c r="M748" s="25"/>
    </row>
    <row r="749" spans="1:13" ht="27">
      <c r="A749" s="68"/>
      <c r="B749" s="68"/>
      <c r="C749" s="68"/>
      <c r="D749" s="68"/>
      <c r="E749" s="54" t="s">
        <v>1024</v>
      </c>
      <c r="F749" s="18">
        <v>118</v>
      </c>
      <c r="G749" s="18">
        <v>2.4</v>
      </c>
      <c r="H749" s="18">
        <v>283.2</v>
      </c>
      <c r="I749" s="18"/>
      <c r="J749" s="21" t="s">
        <v>1020</v>
      </c>
      <c r="K749" s="24"/>
      <c r="L749" s="25"/>
      <c r="M749" s="25"/>
    </row>
    <row r="750" spans="1:13" ht="27">
      <c r="A750" s="68"/>
      <c r="B750" s="68"/>
      <c r="C750" s="68"/>
      <c r="D750" s="68"/>
      <c r="E750" s="54" t="s">
        <v>1025</v>
      </c>
      <c r="F750" s="18">
        <v>20</v>
      </c>
      <c r="G750" s="18">
        <v>2.4</v>
      </c>
      <c r="H750" s="18">
        <v>48</v>
      </c>
      <c r="I750" s="18"/>
      <c r="J750" s="21" t="s">
        <v>1026</v>
      </c>
      <c r="K750" s="24"/>
      <c r="L750" s="25"/>
      <c r="M750" s="25"/>
    </row>
    <row r="751" spans="1:13" ht="13.5" customHeight="1">
      <c r="A751" s="68"/>
      <c r="B751" s="68"/>
      <c r="C751" s="68"/>
      <c r="D751" s="68"/>
      <c r="E751" s="54" t="s">
        <v>1027</v>
      </c>
      <c r="F751" s="18">
        <v>18</v>
      </c>
      <c r="G751" s="18">
        <v>9</v>
      </c>
      <c r="H751" s="18">
        <v>162</v>
      </c>
      <c r="I751" s="18"/>
      <c r="J751" s="21" t="s">
        <v>121</v>
      </c>
      <c r="K751" s="24"/>
      <c r="L751" s="25"/>
      <c r="M751" s="25"/>
    </row>
    <row r="752" spans="1:13" ht="27">
      <c r="A752" s="68"/>
      <c r="B752" s="68"/>
      <c r="C752" s="68"/>
      <c r="D752" s="68"/>
      <c r="E752" s="54" t="s">
        <v>1028</v>
      </c>
      <c r="F752" s="18">
        <v>213</v>
      </c>
      <c r="G752" s="18">
        <v>20</v>
      </c>
      <c r="H752" s="18">
        <v>4260</v>
      </c>
      <c r="I752" s="18"/>
      <c r="J752" s="21" t="s">
        <v>1029</v>
      </c>
      <c r="K752" s="24"/>
      <c r="L752" s="25"/>
      <c r="M752" s="25"/>
    </row>
    <row r="753" spans="1:13" ht="27">
      <c r="A753" s="68"/>
      <c r="B753" s="68"/>
      <c r="C753" s="68"/>
      <c r="D753" s="68"/>
      <c r="E753" s="54" t="s">
        <v>464</v>
      </c>
      <c r="F753" s="18">
        <v>230</v>
      </c>
      <c r="G753" s="18">
        <v>20</v>
      </c>
      <c r="H753" s="18">
        <v>4600</v>
      </c>
      <c r="I753" s="18"/>
      <c r="J753" s="21" t="s">
        <v>1030</v>
      </c>
      <c r="K753" s="24"/>
      <c r="L753" s="25"/>
      <c r="M753" s="25"/>
    </row>
    <row r="754" spans="1:13" ht="27">
      <c r="A754" s="68"/>
      <c r="B754" s="68"/>
      <c r="C754" s="68"/>
      <c r="D754" s="68"/>
      <c r="E754" s="54" t="s">
        <v>298</v>
      </c>
      <c r="F754" s="18">
        <v>432</v>
      </c>
      <c r="G754" s="18">
        <v>4.4000000000000004</v>
      </c>
      <c r="H754" s="18">
        <v>1900.8</v>
      </c>
      <c r="I754" s="18"/>
      <c r="J754" s="21" t="s">
        <v>1031</v>
      </c>
      <c r="K754" s="24"/>
      <c r="L754" s="25"/>
      <c r="M754" s="25"/>
    </row>
    <row r="755" spans="1:13" ht="27">
      <c r="A755" s="68"/>
      <c r="B755" s="68"/>
      <c r="C755" s="68"/>
      <c r="D755" s="68"/>
      <c r="E755" s="54" t="s">
        <v>946</v>
      </c>
      <c r="F755" s="18">
        <v>17</v>
      </c>
      <c r="G755" s="18">
        <v>30</v>
      </c>
      <c r="H755" s="18">
        <v>510</v>
      </c>
      <c r="I755" s="18"/>
      <c r="J755" s="21" t="s">
        <v>1032</v>
      </c>
      <c r="K755" s="24"/>
      <c r="L755" s="25"/>
      <c r="M755" s="25"/>
    </row>
    <row r="756" spans="1:13" ht="15">
      <c r="A756" s="68"/>
      <c r="B756" s="68"/>
      <c r="C756" s="68"/>
      <c r="D756" s="68"/>
      <c r="E756" s="54" t="s">
        <v>1033</v>
      </c>
      <c r="F756" s="18">
        <v>7</v>
      </c>
      <c r="G756" s="18">
        <v>20</v>
      </c>
      <c r="H756" s="18">
        <v>140</v>
      </c>
      <c r="I756" s="18"/>
      <c r="J756" s="21" t="s">
        <v>121</v>
      </c>
      <c r="K756" s="24"/>
      <c r="L756" s="25"/>
      <c r="M756" s="25"/>
    </row>
    <row r="757" spans="1:13" ht="15">
      <c r="A757" s="68"/>
      <c r="B757" s="68"/>
      <c r="C757" s="68"/>
      <c r="D757" s="68"/>
      <c r="E757" s="54" t="s">
        <v>301</v>
      </c>
      <c r="F757" s="18">
        <v>9</v>
      </c>
      <c r="G757" s="18">
        <v>20</v>
      </c>
      <c r="H757" s="18">
        <v>180</v>
      </c>
      <c r="I757" s="18"/>
      <c r="J757" s="21" t="s">
        <v>121</v>
      </c>
      <c r="K757" s="24"/>
      <c r="L757" s="25"/>
      <c r="M757" s="25"/>
    </row>
    <row r="758" spans="1:13" ht="27">
      <c r="A758" s="68"/>
      <c r="B758" s="68"/>
      <c r="C758" s="68"/>
      <c r="D758" s="68"/>
      <c r="E758" s="54" t="s">
        <v>1034</v>
      </c>
      <c r="F758" s="18">
        <v>1614</v>
      </c>
      <c r="G758" s="18">
        <v>4.4000000000000004</v>
      </c>
      <c r="H758" s="18">
        <v>7101.6</v>
      </c>
      <c r="I758" s="18"/>
      <c r="J758" s="21" t="s">
        <v>1035</v>
      </c>
      <c r="K758" s="24"/>
      <c r="L758" s="25"/>
      <c r="M758" s="25"/>
    </row>
    <row r="759" spans="1:13" ht="27">
      <c r="A759" s="68"/>
      <c r="B759" s="68"/>
      <c r="C759" s="68"/>
      <c r="D759" s="68"/>
      <c r="E759" s="54" t="s">
        <v>1036</v>
      </c>
      <c r="F759" s="18">
        <v>287</v>
      </c>
      <c r="G759" s="18">
        <v>4.4000000000000004</v>
      </c>
      <c r="H759" s="18">
        <v>1262.8</v>
      </c>
      <c r="I759" s="18"/>
      <c r="J759" s="21" t="s">
        <v>1037</v>
      </c>
      <c r="K759" s="24"/>
      <c r="L759" s="25"/>
      <c r="M759" s="25"/>
    </row>
    <row r="760" spans="1:13" s="23" customFormat="1" ht="13.5" customHeight="1">
      <c r="A760" s="68">
        <v>21</v>
      </c>
      <c r="B760" s="68" t="s">
        <v>59</v>
      </c>
      <c r="C760" s="70" t="s">
        <v>64</v>
      </c>
      <c r="D760" s="71"/>
      <c r="E760" s="71"/>
      <c r="F760" s="38">
        <v>183</v>
      </c>
      <c r="G760" s="38"/>
      <c r="H760" s="38">
        <v>3463.6</v>
      </c>
      <c r="I760" s="38">
        <f>SUM(I761:I778)</f>
        <v>3464</v>
      </c>
      <c r="J760" s="40"/>
      <c r="K760" s="43">
        <f>SUM(K761,K764,K777)</f>
        <v>5402</v>
      </c>
      <c r="L760" s="44">
        <v>102</v>
      </c>
      <c r="M760" s="44">
        <v>3362</v>
      </c>
    </row>
    <row r="761" spans="1:13" ht="15">
      <c r="A761" s="68"/>
      <c r="B761" s="68"/>
      <c r="C761" s="68">
        <v>1</v>
      </c>
      <c r="D761" s="68" t="s">
        <v>264</v>
      </c>
      <c r="E761" s="54" t="s">
        <v>118</v>
      </c>
      <c r="F761" s="18">
        <v>0</v>
      </c>
      <c r="G761" s="18"/>
      <c r="H761" s="18">
        <v>0</v>
      </c>
      <c r="I761" s="18">
        <f>ROUND(H761,0)</f>
        <v>0</v>
      </c>
      <c r="J761" s="21"/>
      <c r="K761" s="24">
        <v>0</v>
      </c>
      <c r="L761" s="25">
        <v>0</v>
      </c>
      <c r="M761" s="25">
        <v>0</v>
      </c>
    </row>
    <row r="762" spans="1:13" ht="27">
      <c r="A762" s="68"/>
      <c r="B762" s="68"/>
      <c r="C762" s="68"/>
      <c r="D762" s="68"/>
      <c r="E762" s="54" t="s">
        <v>1038</v>
      </c>
      <c r="F762" s="18">
        <v>0</v>
      </c>
      <c r="G762" s="18">
        <v>0</v>
      </c>
      <c r="H762" s="18">
        <v>0</v>
      </c>
      <c r="I762" s="18"/>
      <c r="J762" s="21" t="s">
        <v>1039</v>
      </c>
      <c r="K762" s="24"/>
      <c r="L762" s="25"/>
      <c r="M762" s="25"/>
    </row>
    <row r="763" spans="1:13" ht="27">
      <c r="A763" s="68"/>
      <c r="B763" s="68"/>
      <c r="C763" s="68"/>
      <c r="D763" s="68"/>
      <c r="E763" s="54" t="s">
        <v>1040</v>
      </c>
      <c r="F763" s="18">
        <v>0</v>
      </c>
      <c r="G763" s="18">
        <v>0</v>
      </c>
      <c r="H763" s="18">
        <v>0</v>
      </c>
      <c r="I763" s="18"/>
      <c r="J763" s="21" t="s">
        <v>1041</v>
      </c>
      <c r="K763" s="24"/>
      <c r="L763" s="25"/>
      <c r="M763" s="25"/>
    </row>
    <row r="764" spans="1:13" ht="15">
      <c r="A764" s="68"/>
      <c r="B764" s="68"/>
      <c r="C764" s="68">
        <v>2</v>
      </c>
      <c r="D764" s="68" t="s">
        <v>1042</v>
      </c>
      <c r="E764" s="54" t="s">
        <v>118</v>
      </c>
      <c r="F764" s="18">
        <v>182</v>
      </c>
      <c r="G764" s="18"/>
      <c r="H764" s="18">
        <v>3460</v>
      </c>
      <c r="I764" s="18">
        <f>ROUND(H764,0)</f>
        <v>3460</v>
      </c>
      <c r="J764" s="21"/>
      <c r="K764" s="24">
        <v>98</v>
      </c>
      <c r="L764" s="25">
        <v>98</v>
      </c>
      <c r="M764" s="25">
        <v>3362</v>
      </c>
    </row>
    <row r="765" spans="1:13" ht="15">
      <c r="A765" s="68"/>
      <c r="B765" s="68"/>
      <c r="C765" s="68"/>
      <c r="D765" s="68"/>
      <c r="E765" s="54" t="s">
        <v>1043</v>
      </c>
      <c r="F765" s="18">
        <v>1</v>
      </c>
      <c r="G765" s="18">
        <v>20</v>
      </c>
      <c r="H765" s="18">
        <v>20</v>
      </c>
      <c r="I765" s="18"/>
      <c r="J765" s="21" t="s">
        <v>121</v>
      </c>
      <c r="K765" s="24"/>
      <c r="L765" s="25"/>
      <c r="M765" s="25"/>
    </row>
    <row r="766" spans="1:13" ht="27">
      <c r="A766" s="68"/>
      <c r="B766" s="68"/>
      <c r="C766" s="68"/>
      <c r="D766" s="68"/>
      <c r="E766" s="54" t="s">
        <v>1044</v>
      </c>
      <c r="F766" s="18">
        <v>32</v>
      </c>
      <c r="G766" s="18">
        <v>30</v>
      </c>
      <c r="H766" s="18">
        <v>960</v>
      </c>
      <c r="I766" s="18"/>
      <c r="J766" s="21" t="s">
        <v>386</v>
      </c>
      <c r="K766" s="24"/>
      <c r="L766" s="25"/>
      <c r="M766" s="25"/>
    </row>
    <row r="767" spans="1:13" ht="15">
      <c r="A767" s="68"/>
      <c r="B767" s="68"/>
      <c r="C767" s="68"/>
      <c r="D767" s="68"/>
      <c r="E767" s="54" t="s">
        <v>1045</v>
      </c>
      <c r="F767" s="18">
        <v>7</v>
      </c>
      <c r="G767" s="18">
        <v>30</v>
      </c>
      <c r="H767" s="18">
        <v>210</v>
      </c>
      <c r="I767" s="18"/>
      <c r="J767" s="21" t="s">
        <v>121</v>
      </c>
      <c r="K767" s="24"/>
      <c r="L767" s="25"/>
      <c r="M767" s="25"/>
    </row>
    <row r="768" spans="1:13" ht="27">
      <c r="A768" s="68"/>
      <c r="B768" s="68"/>
      <c r="C768" s="68"/>
      <c r="D768" s="68"/>
      <c r="E768" s="54" t="s">
        <v>1046</v>
      </c>
      <c r="F768" s="18">
        <v>5</v>
      </c>
      <c r="G768" s="18">
        <v>15</v>
      </c>
      <c r="H768" s="18">
        <v>75</v>
      </c>
      <c r="I768" s="18"/>
      <c r="J768" s="21" t="s">
        <v>384</v>
      </c>
      <c r="K768" s="24"/>
      <c r="L768" s="25"/>
      <c r="M768" s="25"/>
    </row>
    <row r="769" spans="1:13" ht="15">
      <c r="A769" s="68"/>
      <c r="B769" s="68"/>
      <c r="C769" s="68"/>
      <c r="D769" s="68"/>
      <c r="E769" s="54" t="s">
        <v>1047</v>
      </c>
      <c r="F769" s="18">
        <v>86</v>
      </c>
      <c r="G769" s="18">
        <v>15</v>
      </c>
      <c r="H769" s="18">
        <v>1290</v>
      </c>
      <c r="I769" s="18"/>
      <c r="J769" s="21" t="s">
        <v>121</v>
      </c>
      <c r="K769" s="24"/>
      <c r="L769" s="25"/>
      <c r="M769" s="25"/>
    </row>
    <row r="770" spans="1:13" ht="15">
      <c r="A770" s="68"/>
      <c r="B770" s="68"/>
      <c r="C770" s="68"/>
      <c r="D770" s="68"/>
      <c r="E770" s="54" t="s">
        <v>1048</v>
      </c>
      <c r="F770" s="18">
        <v>5</v>
      </c>
      <c r="G770" s="18">
        <v>15</v>
      </c>
      <c r="H770" s="18">
        <v>75</v>
      </c>
      <c r="I770" s="18"/>
      <c r="J770" s="21" t="s">
        <v>121</v>
      </c>
      <c r="K770" s="24"/>
      <c r="L770" s="25"/>
      <c r="M770" s="25"/>
    </row>
    <row r="771" spans="1:13" ht="15">
      <c r="A771" s="68"/>
      <c r="B771" s="68"/>
      <c r="C771" s="68"/>
      <c r="D771" s="68"/>
      <c r="E771" s="54" t="s">
        <v>1049</v>
      </c>
      <c r="F771" s="18">
        <v>4</v>
      </c>
      <c r="G771" s="18">
        <v>15</v>
      </c>
      <c r="H771" s="18">
        <v>60</v>
      </c>
      <c r="I771" s="18"/>
      <c r="J771" s="21" t="s">
        <v>121</v>
      </c>
      <c r="K771" s="24"/>
      <c r="L771" s="25"/>
      <c r="M771" s="25"/>
    </row>
    <row r="772" spans="1:13" ht="15">
      <c r="A772" s="68"/>
      <c r="B772" s="68"/>
      <c r="C772" s="68"/>
      <c r="D772" s="68"/>
      <c r="E772" s="54" t="s">
        <v>1050</v>
      </c>
      <c r="F772" s="18">
        <v>9</v>
      </c>
      <c r="G772" s="18">
        <v>30</v>
      </c>
      <c r="H772" s="18">
        <v>270</v>
      </c>
      <c r="I772" s="18"/>
      <c r="J772" s="21" t="s">
        <v>121</v>
      </c>
      <c r="K772" s="24"/>
      <c r="L772" s="25"/>
      <c r="M772" s="25"/>
    </row>
    <row r="773" spans="1:13" ht="15">
      <c r="A773" s="68"/>
      <c r="B773" s="68"/>
      <c r="C773" s="68"/>
      <c r="D773" s="68"/>
      <c r="E773" s="54" t="s">
        <v>1051</v>
      </c>
      <c r="F773" s="18">
        <v>2</v>
      </c>
      <c r="G773" s="18">
        <v>20</v>
      </c>
      <c r="H773" s="18">
        <v>40</v>
      </c>
      <c r="I773" s="18"/>
      <c r="J773" s="21" t="s">
        <v>121</v>
      </c>
      <c r="K773" s="24"/>
      <c r="L773" s="25"/>
      <c r="M773" s="25"/>
    </row>
    <row r="774" spans="1:13" ht="15">
      <c r="A774" s="68"/>
      <c r="B774" s="68"/>
      <c r="C774" s="68"/>
      <c r="D774" s="68"/>
      <c r="E774" s="54" t="s">
        <v>1052</v>
      </c>
      <c r="F774" s="18">
        <v>20</v>
      </c>
      <c r="G774" s="18">
        <v>12</v>
      </c>
      <c r="H774" s="18">
        <v>240</v>
      </c>
      <c r="I774" s="18"/>
      <c r="J774" s="21" t="s">
        <v>121</v>
      </c>
      <c r="K774" s="24"/>
      <c r="L774" s="25"/>
      <c r="M774" s="25"/>
    </row>
    <row r="775" spans="1:13" ht="27">
      <c r="A775" s="68"/>
      <c r="B775" s="68"/>
      <c r="C775" s="68"/>
      <c r="D775" s="68"/>
      <c r="E775" s="54" t="s">
        <v>1053</v>
      </c>
      <c r="F775" s="18">
        <v>9</v>
      </c>
      <c r="G775" s="18">
        <v>20</v>
      </c>
      <c r="H775" s="18">
        <v>180</v>
      </c>
      <c r="I775" s="18"/>
      <c r="J775" s="21" t="s">
        <v>386</v>
      </c>
      <c r="K775" s="24"/>
      <c r="L775" s="25"/>
      <c r="M775" s="25"/>
    </row>
    <row r="776" spans="1:13" ht="15">
      <c r="A776" s="68"/>
      <c r="B776" s="68"/>
      <c r="C776" s="68"/>
      <c r="D776" s="68"/>
      <c r="E776" s="54" t="s">
        <v>1054</v>
      </c>
      <c r="F776" s="18">
        <v>2</v>
      </c>
      <c r="G776" s="18">
        <v>20</v>
      </c>
      <c r="H776" s="18">
        <v>40</v>
      </c>
      <c r="I776" s="18"/>
      <c r="J776" s="21" t="s">
        <v>121</v>
      </c>
      <c r="K776" s="24"/>
      <c r="L776" s="25"/>
      <c r="M776" s="25"/>
    </row>
    <row r="777" spans="1:13" ht="15">
      <c r="A777" s="68"/>
      <c r="B777" s="68"/>
      <c r="C777" s="68">
        <v>3</v>
      </c>
      <c r="D777" s="68" t="s">
        <v>1055</v>
      </c>
      <c r="E777" s="54" t="s">
        <v>118</v>
      </c>
      <c r="F777" s="18">
        <v>1</v>
      </c>
      <c r="G777" s="18"/>
      <c r="H777" s="18">
        <v>3.6</v>
      </c>
      <c r="I777" s="18">
        <f>ROUND(H777,0)</f>
        <v>4</v>
      </c>
      <c r="J777" s="21"/>
      <c r="K777" s="24">
        <v>5304</v>
      </c>
      <c r="L777" s="25">
        <v>4</v>
      </c>
      <c r="M777" s="25">
        <v>0</v>
      </c>
    </row>
    <row r="778" spans="1:13" ht="15">
      <c r="A778" s="68"/>
      <c r="B778" s="68"/>
      <c r="C778" s="68"/>
      <c r="D778" s="68"/>
      <c r="E778" s="54" t="s">
        <v>1056</v>
      </c>
      <c r="F778" s="18">
        <v>1</v>
      </c>
      <c r="G778" s="18">
        <v>3.6</v>
      </c>
      <c r="H778" s="18">
        <v>3.6</v>
      </c>
      <c r="I778" s="18"/>
      <c r="J778" s="21" t="s">
        <v>121</v>
      </c>
      <c r="K778" s="24"/>
      <c r="L778" s="25"/>
      <c r="M778" s="25"/>
    </row>
    <row r="779" spans="1:13" s="23" customFormat="1" ht="14.25">
      <c r="A779" s="72">
        <v>22</v>
      </c>
      <c r="B779" s="72" t="s">
        <v>60</v>
      </c>
      <c r="C779" s="70" t="s">
        <v>64</v>
      </c>
      <c r="D779" s="71"/>
      <c r="E779" s="71"/>
      <c r="F779" s="38">
        <v>6349</v>
      </c>
      <c r="G779" s="38"/>
      <c r="H779" s="38">
        <v>30490.892199999998</v>
      </c>
      <c r="I779" s="38">
        <f>SUM(I780:I803)</f>
        <v>30491</v>
      </c>
      <c r="J779" s="40"/>
      <c r="K779" s="43">
        <f>SUM(K780,K784,K798)</f>
        <v>10232</v>
      </c>
      <c r="L779" s="44">
        <v>10232</v>
      </c>
      <c r="M779" s="44">
        <v>20259</v>
      </c>
    </row>
    <row r="780" spans="1:13" ht="15">
      <c r="A780" s="73"/>
      <c r="B780" s="73"/>
      <c r="C780" s="68">
        <v>1</v>
      </c>
      <c r="D780" s="68" t="s">
        <v>1057</v>
      </c>
      <c r="E780" s="54" t="s">
        <v>118</v>
      </c>
      <c r="F780" s="18">
        <v>261</v>
      </c>
      <c r="G780" s="18"/>
      <c r="H780" s="18">
        <v>1386.3240000000001</v>
      </c>
      <c r="I780" s="18">
        <f>ROUND(H780,0)</f>
        <v>1386</v>
      </c>
      <c r="J780" s="21"/>
      <c r="K780" s="24">
        <v>361</v>
      </c>
      <c r="L780" s="25">
        <v>361</v>
      </c>
      <c r="M780" s="25">
        <v>1025</v>
      </c>
    </row>
    <row r="781" spans="1:13" ht="27">
      <c r="A781" s="73"/>
      <c r="B781" s="73"/>
      <c r="C781" s="68"/>
      <c r="D781" s="68"/>
      <c r="E781" s="54" t="s">
        <v>1058</v>
      </c>
      <c r="F781" s="18">
        <v>7</v>
      </c>
      <c r="G781" s="18">
        <v>4.5839999999999996</v>
      </c>
      <c r="H781" s="18">
        <v>32.088000000000001</v>
      </c>
      <c r="I781" s="18"/>
      <c r="J781" s="21" t="s">
        <v>386</v>
      </c>
      <c r="K781" s="24"/>
      <c r="L781" s="25"/>
      <c r="M781" s="25"/>
    </row>
    <row r="782" spans="1:13" ht="27">
      <c r="A782" s="73"/>
      <c r="B782" s="73"/>
      <c r="C782" s="68"/>
      <c r="D782" s="68"/>
      <c r="E782" s="54" t="s">
        <v>1059</v>
      </c>
      <c r="F782" s="18">
        <v>211</v>
      </c>
      <c r="G782" s="18">
        <v>5.484</v>
      </c>
      <c r="H782" s="18">
        <v>1157.124</v>
      </c>
      <c r="I782" s="18"/>
      <c r="J782" s="21" t="s">
        <v>1060</v>
      </c>
      <c r="K782" s="24"/>
      <c r="L782" s="25"/>
      <c r="M782" s="25"/>
    </row>
    <row r="783" spans="1:13" ht="27">
      <c r="A783" s="73"/>
      <c r="B783" s="73"/>
      <c r="C783" s="68"/>
      <c r="D783" s="68"/>
      <c r="E783" s="54" t="s">
        <v>1061</v>
      </c>
      <c r="F783" s="18">
        <v>43</v>
      </c>
      <c r="G783" s="18">
        <v>4.5839999999999996</v>
      </c>
      <c r="H783" s="18">
        <v>197.11199999999999</v>
      </c>
      <c r="I783" s="18"/>
      <c r="J783" s="21" t="s">
        <v>1026</v>
      </c>
      <c r="K783" s="24"/>
      <c r="L783" s="25"/>
      <c r="M783" s="25"/>
    </row>
    <row r="784" spans="1:13" ht="13.5" customHeight="1">
      <c r="A784" s="73"/>
      <c r="B784" s="73"/>
      <c r="C784" s="68">
        <v>2</v>
      </c>
      <c r="D784" s="68" t="s">
        <v>1062</v>
      </c>
      <c r="E784" s="54" t="s">
        <v>118</v>
      </c>
      <c r="F784" s="18">
        <v>3836</v>
      </c>
      <c r="G784" s="18"/>
      <c r="H784" s="18">
        <v>16636.599999999999</v>
      </c>
      <c r="I784" s="18">
        <f>ROUND(H784,0)</f>
        <v>16637</v>
      </c>
      <c r="J784" s="21"/>
      <c r="K784" s="24">
        <v>7492</v>
      </c>
      <c r="L784" s="25">
        <v>7492</v>
      </c>
      <c r="M784" s="25">
        <v>9145</v>
      </c>
    </row>
    <row r="785" spans="1:13" ht="15">
      <c r="A785" s="73"/>
      <c r="B785" s="73"/>
      <c r="C785" s="68"/>
      <c r="D785" s="68"/>
      <c r="E785" s="54" t="s">
        <v>1063</v>
      </c>
      <c r="F785" s="18">
        <v>344</v>
      </c>
      <c r="G785" s="18">
        <v>6.72</v>
      </c>
      <c r="H785" s="18">
        <v>2311.6799999999998</v>
      </c>
      <c r="I785" s="18"/>
      <c r="J785" s="21" t="s">
        <v>121</v>
      </c>
      <c r="K785" s="24"/>
      <c r="L785" s="25"/>
      <c r="M785" s="25"/>
    </row>
    <row r="786" spans="1:13" ht="15">
      <c r="A786" s="73"/>
      <c r="B786" s="73"/>
      <c r="C786" s="68"/>
      <c r="D786" s="68"/>
      <c r="E786" s="54" t="s">
        <v>1064</v>
      </c>
      <c r="F786" s="18">
        <v>26</v>
      </c>
      <c r="G786" s="18">
        <v>4.4000000000000004</v>
      </c>
      <c r="H786" s="18">
        <v>114.4</v>
      </c>
      <c r="I786" s="18"/>
      <c r="J786" s="21" t="s">
        <v>121</v>
      </c>
      <c r="K786" s="24"/>
      <c r="L786" s="25"/>
      <c r="M786" s="25"/>
    </row>
    <row r="787" spans="1:13" ht="13.5" customHeight="1">
      <c r="A787" s="73"/>
      <c r="B787" s="73"/>
      <c r="C787" s="68"/>
      <c r="D787" s="68"/>
      <c r="E787" s="54" t="s">
        <v>1065</v>
      </c>
      <c r="F787" s="18">
        <v>1691</v>
      </c>
      <c r="G787" s="18">
        <v>4.4000000000000004</v>
      </c>
      <c r="H787" s="18">
        <v>7440.4</v>
      </c>
      <c r="I787" s="18"/>
      <c r="J787" s="21" t="s">
        <v>121</v>
      </c>
      <c r="K787" s="24"/>
      <c r="L787" s="25"/>
      <c r="M787" s="25"/>
    </row>
    <row r="788" spans="1:13" ht="27">
      <c r="A788" s="73"/>
      <c r="B788" s="73"/>
      <c r="C788" s="68"/>
      <c r="D788" s="68"/>
      <c r="E788" s="54" t="s">
        <v>1066</v>
      </c>
      <c r="F788" s="18">
        <v>839</v>
      </c>
      <c r="G788" s="18">
        <v>3.6</v>
      </c>
      <c r="H788" s="18">
        <v>3020.4</v>
      </c>
      <c r="I788" s="18"/>
      <c r="J788" s="21" t="s">
        <v>722</v>
      </c>
      <c r="K788" s="24"/>
      <c r="L788" s="25"/>
      <c r="M788" s="25"/>
    </row>
    <row r="789" spans="1:13" ht="15">
      <c r="A789" s="73"/>
      <c r="B789" s="73"/>
      <c r="C789" s="68"/>
      <c r="D789" s="68"/>
      <c r="E789" s="54" t="s">
        <v>1067</v>
      </c>
      <c r="F789" s="18">
        <v>62</v>
      </c>
      <c r="G789" s="18">
        <v>3.6</v>
      </c>
      <c r="H789" s="18">
        <v>223.2</v>
      </c>
      <c r="I789" s="18"/>
      <c r="J789" s="21" t="s">
        <v>121</v>
      </c>
      <c r="K789" s="24"/>
      <c r="L789" s="25"/>
      <c r="M789" s="25"/>
    </row>
    <row r="790" spans="1:13" ht="15">
      <c r="A790" s="73"/>
      <c r="B790" s="73"/>
      <c r="C790" s="68"/>
      <c r="D790" s="68"/>
      <c r="E790" s="54" t="s">
        <v>1068</v>
      </c>
      <c r="F790" s="18">
        <v>12</v>
      </c>
      <c r="G790" s="18">
        <v>4.84</v>
      </c>
      <c r="H790" s="18">
        <v>58.08</v>
      </c>
      <c r="I790" s="18"/>
      <c r="J790" s="21" t="s">
        <v>121</v>
      </c>
      <c r="K790" s="24"/>
      <c r="L790" s="25"/>
      <c r="M790" s="25"/>
    </row>
    <row r="791" spans="1:13" ht="15">
      <c r="A791" s="73"/>
      <c r="B791" s="73"/>
      <c r="C791" s="68"/>
      <c r="D791" s="68"/>
      <c r="E791" s="54" t="s">
        <v>1069</v>
      </c>
      <c r="F791" s="18">
        <v>295</v>
      </c>
      <c r="G791" s="18">
        <v>3.96</v>
      </c>
      <c r="H791" s="18">
        <v>1168.2</v>
      </c>
      <c r="I791" s="18"/>
      <c r="J791" s="21" t="s">
        <v>121</v>
      </c>
      <c r="K791" s="24"/>
      <c r="L791" s="25"/>
      <c r="M791" s="25"/>
    </row>
    <row r="792" spans="1:13" ht="15">
      <c r="A792" s="73"/>
      <c r="B792" s="73"/>
      <c r="C792" s="68"/>
      <c r="D792" s="68"/>
      <c r="E792" s="54" t="s">
        <v>1070</v>
      </c>
      <c r="F792" s="18">
        <v>31</v>
      </c>
      <c r="G792" s="18">
        <v>3.6</v>
      </c>
      <c r="H792" s="18">
        <v>111.6</v>
      </c>
      <c r="I792" s="18"/>
      <c r="J792" s="21" t="s">
        <v>121</v>
      </c>
      <c r="K792" s="24"/>
      <c r="L792" s="25"/>
      <c r="M792" s="25"/>
    </row>
    <row r="793" spans="1:13" ht="15">
      <c r="A793" s="73"/>
      <c r="B793" s="73"/>
      <c r="C793" s="68"/>
      <c r="D793" s="68"/>
      <c r="E793" s="54" t="s">
        <v>1071</v>
      </c>
      <c r="F793" s="18">
        <v>46</v>
      </c>
      <c r="G793" s="18">
        <v>3.6</v>
      </c>
      <c r="H793" s="18">
        <v>165.6</v>
      </c>
      <c r="I793" s="18"/>
      <c r="J793" s="21" t="s">
        <v>121</v>
      </c>
      <c r="K793" s="24"/>
      <c r="L793" s="25"/>
      <c r="M793" s="25"/>
    </row>
    <row r="794" spans="1:13" ht="15">
      <c r="A794" s="73"/>
      <c r="B794" s="73"/>
      <c r="C794" s="68"/>
      <c r="D794" s="68"/>
      <c r="E794" s="54" t="s">
        <v>1072</v>
      </c>
      <c r="F794" s="18">
        <v>226</v>
      </c>
      <c r="G794" s="18">
        <v>3.6</v>
      </c>
      <c r="H794" s="18">
        <v>813.6</v>
      </c>
      <c r="I794" s="18"/>
      <c r="J794" s="21" t="s">
        <v>121</v>
      </c>
      <c r="K794" s="24"/>
      <c r="L794" s="25"/>
      <c r="M794" s="25"/>
    </row>
    <row r="795" spans="1:13" ht="15">
      <c r="A795" s="73"/>
      <c r="B795" s="73"/>
      <c r="C795" s="68"/>
      <c r="D795" s="68"/>
      <c r="E795" s="54" t="s">
        <v>1073</v>
      </c>
      <c r="F795" s="18">
        <v>228</v>
      </c>
      <c r="G795" s="18">
        <v>4.84</v>
      </c>
      <c r="H795" s="18">
        <v>1103.52</v>
      </c>
      <c r="I795" s="18"/>
      <c r="J795" s="21" t="s">
        <v>121</v>
      </c>
      <c r="K795" s="24"/>
      <c r="L795" s="25"/>
      <c r="M795" s="25"/>
    </row>
    <row r="796" spans="1:13" ht="15">
      <c r="A796" s="73"/>
      <c r="B796" s="73"/>
      <c r="C796" s="68"/>
      <c r="D796" s="68"/>
      <c r="E796" s="54" t="s">
        <v>1074</v>
      </c>
      <c r="F796" s="18">
        <v>8</v>
      </c>
      <c r="G796" s="18">
        <v>4.84</v>
      </c>
      <c r="H796" s="18">
        <v>38.72</v>
      </c>
      <c r="I796" s="18"/>
      <c r="J796" s="21" t="s">
        <v>121</v>
      </c>
      <c r="K796" s="24"/>
      <c r="L796" s="25"/>
      <c r="M796" s="25"/>
    </row>
    <row r="797" spans="1:13" ht="15">
      <c r="A797" s="73"/>
      <c r="B797" s="73"/>
      <c r="C797" s="68"/>
      <c r="D797" s="68"/>
      <c r="E797" s="54" t="s">
        <v>1075</v>
      </c>
      <c r="F797" s="18">
        <v>28</v>
      </c>
      <c r="G797" s="18">
        <v>2.4</v>
      </c>
      <c r="H797" s="18">
        <v>67.2</v>
      </c>
      <c r="I797" s="18"/>
      <c r="J797" s="21" t="s">
        <v>121</v>
      </c>
      <c r="K797" s="24"/>
      <c r="L797" s="25"/>
      <c r="M797" s="25"/>
    </row>
    <row r="798" spans="1:13" ht="15">
      <c r="A798" s="73"/>
      <c r="B798" s="73"/>
      <c r="C798" s="68">
        <v>3</v>
      </c>
      <c r="D798" s="68" t="s">
        <v>304</v>
      </c>
      <c r="E798" s="54" t="s">
        <v>118</v>
      </c>
      <c r="F798" s="18">
        <v>2252</v>
      </c>
      <c r="G798" s="18"/>
      <c r="H798" s="18">
        <v>12467.968199999999</v>
      </c>
      <c r="I798" s="18">
        <f>ROUND(H798,0)</f>
        <v>12468</v>
      </c>
      <c r="J798" s="21"/>
      <c r="K798" s="24">
        <v>2379</v>
      </c>
      <c r="L798" s="25">
        <v>2379</v>
      </c>
      <c r="M798" s="25">
        <v>10089</v>
      </c>
    </row>
    <row r="799" spans="1:13" ht="15">
      <c r="A799" s="73"/>
      <c r="B799" s="73"/>
      <c r="C799" s="68"/>
      <c r="D799" s="68"/>
      <c r="E799" s="54" t="s">
        <v>1076</v>
      </c>
      <c r="F799" s="18">
        <v>370</v>
      </c>
      <c r="G799" s="18">
        <v>4.0350000000000001</v>
      </c>
      <c r="H799" s="18">
        <v>1492.95</v>
      </c>
      <c r="I799" s="18"/>
      <c r="J799" s="21" t="s">
        <v>121</v>
      </c>
      <c r="K799" s="24"/>
      <c r="L799" s="25"/>
      <c r="M799" s="25"/>
    </row>
    <row r="800" spans="1:13" ht="15">
      <c r="A800" s="73"/>
      <c r="B800" s="73"/>
      <c r="C800" s="68"/>
      <c r="D800" s="68"/>
      <c r="E800" s="54" t="s">
        <v>305</v>
      </c>
      <c r="F800" s="18">
        <v>129</v>
      </c>
      <c r="G800" s="18">
        <v>4.0350000000000001</v>
      </c>
      <c r="H800" s="18">
        <v>520.51499999999999</v>
      </c>
      <c r="I800" s="18"/>
      <c r="J800" s="21" t="s">
        <v>121</v>
      </c>
      <c r="K800" s="24"/>
      <c r="L800" s="25"/>
      <c r="M800" s="25"/>
    </row>
    <row r="801" spans="1:13" ht="15">
      <c r="A801" s="73"/>
      <c r="B801" s="73"/>
      <c r="C801" s="68"/>
      <c r="D801" s="68"/>
      <c r="E801" s="54" t="s">
        <v>306</v>
      </c>
      <c r="F801" s="18">
        <v>1350</v>
      </c>
      <c r="G801" s="18">
        <v>5.8680000000000003</v>
      </c>
      <c r="H801" s="18">
        <v>7921.8</v>
      </c>
      <c r="I801" s="18"/>
      <c r="J801" s="21" t="s">
        <v>932</v>
      </c>
      <c r="K801" s="24"/>
      <c r="L801" s="25"/>
      <c r="M801" s="25"/>
    </row>
    <row r="802" spans="1:13" ht="15">
      <c r="A802" s="73"/>
      <c r="B802" s="73"/>
      <c r="C802" s="68"/>
      <c r="D802" s="68"/>
      <c r="E802" s="54" t="s">
        <v>1077</v>
      </c>
      <c r="F802" s="18">
        <v>12</v>
      </c>
      <c r="G802" s="18">
        <v>5.94</v>
      </c>
      <c r="H802" s="18">
        <v>71.28</v>
      </c>
      <c r="I802" s="18"/>
      <c r="J802" s="21" t="s">
        <v>121</v>
      </c>
      <c r="K802" s="24"/>
      <c r="L802" s="25"/>
      <c r="M802" s="25"/>
    </row>
    <row r="803" spans="1:13" ht="15">
      <c r="A803" s="74"/>
      <c r="B803" s="74"/>
      <c r="C803" s="68"/>
      <c r="D803" s="68"/>
      <c r="E803" s="54" t="s">
        <v>1078</v>
      </c>
      <c r="F803" s="18">
        <v>391</v>
      </c>
      <c r="G803" s="18">
        <v>6.2952000000000004</v>
      </c>
      <c r="H803" s="18">
        <v>2461.4232000000002</v>
      </c>
      <c r="I803" s="18"/>
      <c r="J803" s="21" t="s">
        <v>121</v>
      </c>
      <c r="K803" s="24"/>
      <c r="L803" s="25"/>
      <c r="M803" s="25"/>
    </row>
    <row r="804" spans="1:13" s="23" customFormat="1" ht="14.25">
      <c r="A804" s="68">
        <v>23</v>
      </c>
      <c r="B804" s="68" t="s">
        <v>61</v>
      </c>
      <c r="C804" s="70" t="s">
        <v>64</v>
      </c>
      <c r="D804" s="71"/>
      <c r="E804" s="71"/>
      <c r="F804" s="38">
        <v>2674</v>
      </c>
      <c r="G804" s="38"/>
      <c r="H804" s="38">
        <v>30716.8233</v>
      </c>
      <c r="I804" s="38">
        <f>SUM(I805:I823)</f>
        <v>30716</v>
      </c>
      <c r="J804" s="40"/>
      <c r="K804" s="43">
        <f>SUM(K805,K809,K815)</f>
        <v>8205</v>
      </c>
      <c r="L804" s="44">
        <v>8205</v>
      </c>
      <c r="M804" s="44">
        <v>22511</v>
      </c>
    </row>
    <row r="805" spans="1:13" ht="15">
      <c r="A805" s="68"/>
      <c r="B805" s="68"/>
      <c r="C805" s="68">
        <v>1</v>
      </c>
      <c r="D805" s="68" t="s">
        <v>1079</v>
      </c>
      <c r="E805" s="54" t="s">
        <v>118</v>
      </c>
      <c r="F805" s="18">
        <v>295</v>
      </c>
      <c r="G805" s="18"/>
      <c r="H805" s="18">
        <v>3856</v>
      </c>
      <c r="I805" s="18">
        <f>ROUND(H805,0)</f>
        <v>3856</v>
      </c>
      <c r="J805" s="21"/>
      <c r="K805" s="24">
        <v>2311</v>
      </c>
      <c r="L805" s="25">
        <v>2311</v>
      </c>
      <c r="M805" s="25">
        <v>1545</v>
      </c>
    </row>
    <row r="806" spans="1:13" ht="15">
      <c r="A806" s="68"/>
      <c r="B806" s="68"/>
      <c r="C806" s="68"/>
      <c r="D806" s="68"/>
      <c r="E806" s="54" t="s">
        <v>1080</v>
      </c>
      <c r="F806" s="18">
        <v>128</v>
      </c>
      <c r="G806" s="18">
        <v>20</v>
      </c>
      <c r="H806" s="18">
        <v>2560</v>
      </c>
      <c r="I806" s="18"/>
      <c r="J806" s="21" t="s">
        <v>121</v>
      </c>
      <c r="K806" s="24"/>
      <c r="L806" s="25"/>
      <c r="M806" s="25"/>
    </row>
    <row r="807" spans="1:13" ht="15">
      <c r="A807" s="68"/>
      <c r="B807" s="68"/>
      <c r="C807" s="68"/>
      <c r="D807" s="68"/>
      <c r="E807" s="54" t="s">
        <v>1081</v>
      </c>
      <c r="F807" s="18">
        <v>21</v>
      </c>
      <c r="G807" s="18">
        <v>20</v>
      </c>
      <c r="H807" s="18">
        <v>420</v>
      </c>
      <c r="I807" s="18"/>
      <c r="J807" s="21" t="s">
        <v>121</v>
      </c>
      <c r="K807" s="24"/>
      <c r="L807" s="25"/>
      <c r="M807" s="25"/>
    </row>
    <row r="808" spans="1:13" ht="15">
      <c r="A808" s="68"/>
      <c r="B808" s="68"/>
      <c r="C808" s="68"/>
      <c r="D808" s="68"/>
      <c r="E808" s="54" t="s">
        <v>1082</v>
      </c>
      <c r="F808" s="18">
        <v>146</v>
      </c>
      <c r="G808" s="18">
        <v>6</v>
      </c>
      <c r="H808" s="18">
        <v>876</v>
      </c>
      <c r="I808" s="18"/>
      <c r="J808" s="21" t="s">
        <v>121</v>
      </c>
      <c r="K808" s="24"/>
      <c r="L808" s="25"/>
      <c r="M808" s="25"/>
    </row>
    <row r="809" spans="1:13" ht="15">
      <c r="A809" s="68"/>
      <c r="B809" s="68"/>
      <c r="C809" s="68">
        <v>2</v>
      </c>
      <c r="D809" s="68" t="s">
        <v>1083</v>
      </c>
      <c r="E809" s="54" t="s">
        <v>118</v>
      </c>
      <c r="F809" s="18">
        <v>1556</v>
      </c>
      <c r="G809" s="18"/>
      <c r="H809" s="18">
        <v>17295.405999999999</v>
      </c>
      <c r="I809" s="18">
        <f>ROUND(H809,0)</f>
        <v>17295</v>
      </c>
      <c r="J809" s="21"/>
      <c r="K809" s="24">
        <v>5894</v>
      </c>
      <c r="L809" s="25">
        <v>5894</v>
      </c>
      <c r="M809" s="25">
        <v>11401</v>
      </c>
    </row>
    <row r="810" spans="1:13" ht="15">
      <c r="A810" s="68"/>
      <c r="B810" s="68"/>
      <c r="C810" s="68"/>
      <c r="D810" s="68"/>
      <c r="E810" s="54" t="s">
        <v>1084</v>
      </c>
      <c r="F810" s="18">
        <v>62</v>
      </c>
      <c r="G810" s="18">
        <v>9.5280000000000005</v>
      </c>
      <c r="H810" s="18">
        <v>590.73599999999999</v>
      </c>
      <c r="I810" s="18"/>
      <c r="J810" s="21" t="s">
        <v>121</v>
      </c>
      <c r="K810" s="24"/>
      <c r="L810" s="25"/>
      <c r="M810" s="25"/>
    </row>
    <row r="811" spans="1:13" ht="15">
      <c r="A811" s="68"/>
      <c r="B811" s="68"/>
      <c r="C811" s="68"/>
      <c r="D811" s="68"/>
      <c r="E811" s="54" t="s">
        <v>1085</v>
      </c>
      <c r="F811" s="18">
        <v>571</v>
      </c>
      <c r="G811" s="18">
        <v>10.220000000000001</v>
      </c>
      <c r="H811" s="18">
        <v>5835.62</v>
      </c>
      <c r="I811" s="18"/>
      <c r="J811" s="21" t="s">
        <v>121</v>
      </c>
      <c r="K811" s="24"/>
      <c r="L811" s="25"/>
      <c r="M811" s="25"/>
    </row>
    <row r="812" spans="1:13" ht="15">
      <c r="A812" s="68"/>
      <c r="B812" s="68"/>
      <c r="C812" s="68"/>
      <c r="D812" s="68"/>
      <c r="E812" s="54" t="s">
        <v>1086</v>
      </c>
      <c r="F812" s="18">
        <v>851</v>
      </c>
      <c r="G812" s="18">
        <v>11.88</v>
      </c>
      <c r="H812" s="18">
        <v>10109.879999999999</v>
      </c>
      <c r="I812" s="18"/>
      <c r="J812" s="21" t="s">
        <v>121</v>
      </c>
      <c r="K812" s="24"/>
      <c r="L812" s="25"/>
      <c r="M812" s="25"/>
    </row>
    <row r="813" spans="1:13" ht="15">
      <c r="A813" s="68"/>
      <c r="B813" s="68"/>
      <c r="C813" s="68"/>
      <c r="D813" s="68"/>
      <c r="E813" s="54" t="s">
        <v>1087</v>
      </c>
      <c r="F813" s="18">
        <v>71</v>
      </c>
      <c r="G813" s="18">
        <v>10.27</v>
      </c>
      <c r="H813" s="18">
        <v>729.17</v>
      </c>
      <c r="I813" s="18"/>
      <c r="J813" s="21" t="s">
        <v>121</v>
      </c>
      <c r="K813" s="24"/>
      <c r="L813" s="25"/>
      <c r="M813" s="25"/>
    </row>
    <row r="814" spans="1:13" ht="15">
      <c r="A814" s="68"/>
      <c r="B814" s="68"/>
      <c r="C814" s="68"/>
      <c r="D814" s="68"/>
      <c r="E814" s="54" t="s">
        <v>1088</v>
      </c>
      <c r="F814" s="18">
        <v>1</v>
      </c>
      <c r="G814" s="18">
        <v>30</v>
      </c>
      <c r="H814" s="18">
        <v>30</v>
      </c>
      <c r="I814" s="18"/>
      <c r="J814" s="21" t="s">
        <v>121</v>
      </c>
      <c r="K814" s="24"/>
      <c r="L814" s="25"/>
      <c r="M814" s="25"/>
    </row>
    <row r="815" spans="1:13" ht="15">
      <c r="A815" s="68"/>
      <c r="B815" s="68"/>
      <c r="C815" s="68">
        <v>3</v>
      </c>
      <c r="D815" s="68" t="s">
        <v>307</v>
      </c>
      <c r="E815" s="54" t="s">
        <v>118</v>
      </c>
      <c r="F815" s="18">
        <v>823</v>
      </c>
      <c r="G815" s="18"/>
      <c r="H815" s="18">
        <v>9565.4172999999992</v>
      </c>
      <c r="I815" s="18">
        <f>ROUND(H815,0)</f>
        <v>9565</v>
      </c>
      <c r="J815" s="21"/>
      <c r="K815" s="24">
        <v>0</v>
      </c>
      <c r="L815" s="25">
        <v>0</v>
      </c>
      <c r="M815" s="25">
        <v>9565</v>
      </c>
    </row>
    <row r="816" spans="1:13" ht="15">
      <c r="A816" s="68"/>
      <c r="B816" s="68"/>
      <c r="C816" s="68"/>
      <c r="D816" s="68"/>
      <c r="E816" s="54" t="s">
        <v>308</v>
      </c>
      <c r="F816" s="18">
        <v>71</v>
      </c>
      <c r="G816" s="18">
        <v>5.4779999999999998</v>
      </c>
      <c r="H816" s="18">
        <v>388.93799999999999</v>
      </c>
      <c r="I816" s="18"/>
      <c r="J816" s="21" t="s">
        <v>121</v>
      </c>
      <c r="K816" s="24"/>
      <c r="L816" s="25"/>
      <c r="M816" s="25"/>
    </row>
    <row r="817" spans="1:13" ht="15">
      <c r="A817" s="68"/>
      <c r="B817" s="68"/>
      <c r="C817" s="68"/>
      <c r="D817" s="68"/>
      <c r="E817" s="54" t="s">
        <v>310</v>
      </c>
      <c r="F817" s="18">
        <v>57</v>
      </c>
      <c r="G817" s="18">
        <v>6.21</v>
      </c>
      <c r="H817" s="18">
        <v>353.97</v>
      </c>
      <c r="I817" s="18"/>
      <c r="J817" s="21" t="s">
        <v>121</v>
      </c>
      <c r="K817" s="24"/>
      <c r="L817" s="25"/>
      <c r="M817" s="25"/>
    </row>
    <row r="818" spans="1:13" ht="15">
      <c r="A818" s="68"/>
      <c r="B818" s="68"/>
      <c r="C818" s="68"/>
      <c r="D818" s="68"/>
      <c r="E818" s="54" t="s">
        <v>1089</v>
      </c>
      <c r="F818" s="18">
        <v>215</v>
      </c>
      <c r="G818" s="18">
        <v>10.211</v>
      </c>
      <c r="H818" s="18">
        <v>2195.3649999999998</v>
      </c>
      <c r="I818" s="18"/>
      <c r="J818" s="21" t="s">
        <v>121</v>
      </c>
      <c r="K818" s="24"/>
      <c r="L818" s="25"/>
      <c r="M818" s="25"/>
    </row>
    <row r="819" spans="1:13" ht="15">
      <c r="A819" s="68"/>
      <c r="B819" s="68"/>
      <c r="C819" s="68"/>
      <c r="D819" s="68"/>
      <c r="E819" s="54" t="s">
        <v>1090</v>
      </c>
      <c r="F819" s="18">
        <v>307</v>
      </c>
      <c r="G819" s="18">
        <v>6.8844000000000003</v>
      </c>
      <c r="H819" s="18">
        <v>2113.5108</v>
      </c>
      <c r="I819" s="18"/>
      <c r="J819" s="21" t="s">
        <v>121</v>
      </c>
      <c r="K819" s="24"/>
      <c r="L819" s="25"/>
      <c r="M819" s="25"/>
    </row>
    <row r="820" spans="1:13" ht="15">
      <c r="A820" s="68"/>
      <c r="B820" s="68"/>
      <c r="C820" s="68"/>
      <c r="D820" s="68"/>
      <c r="E820" s="54" t="s">
        <v>1091</v>
      </c>
      <c r="F820" s="18">
        <v>68</v>
      </c>
      <c r="G820" s="18">
        <v>29.916</v>
      </c>
      <c r="H820" s="18">
        <v>2034.288</v>
      </c>
      <c r="I820" s="18"/>
      <c r="J820" s="21" t="s">
        <v>121</v>
      </c>
      <c r="K820" s="24"/>
      <c r="L820" s="25"/>
      <c r="M820" s="25"/>
    </row>
    <row r="821" spans="1:13" ht="15">
      <c r="A821" s="68"/>
      <c r="B821" s="68"/>
      <c r="C821" s="68"/>
      <c r="D821" s="68"/>
      <c r="E821" s="54" t="s">
        <v>1092</v>
      </c>
      <c r="F821" s="18">
        <v>38</v>
      </c>
      <c r="G821" s="18">
        <v>30</v>
      </c>
      <c r="H821" s="18">
        <v>1140</v>
      </c>
      <c r="I821" s="18"/>
      <c r="J821" s="21" t="s">
        <v>121</v>
      </c>
      <c r="K821" s="24"/>
      <c r="L821" s="25"/>
      <c r="M821" s="25"/>
    </row>
    <row r="822" spans="1:13" ht="15">
      <c r="A822" s="68"/>
      <c r="B822" s="68"/>
      <c r="C822" s="68"/>
      <c r="D822" s="68"/>
      <c r="E822" s="54" t="s">
        <v>1093</v>
      </c>
      <c r="F822" s="18">
        <v>7</v>
      </c>
      <c r="G822" s="18">
        <v>19.906500000000001</v>
      </c>
      <c r="H822" s="18">
        <v>139.34549999999999</v>
      </c>
      <c r="I822" s="18"/>
      <c r="J822" s="21" t="s">
        <v>121</v>
      </c>
      <c r="K822" s="24"/>
      <c r="L822" s="25"/>
      <c r="M822" s="25"/>
    </row>
    <row r="823" spans="1:13" ht="15">
      <c r="A823" s="68"/>
      <c r="B823" s="68"/>
      <c r="C823" s="68"/>
      <c r="D823" s="68"/>
      <c r="E823" s="54" t="s">
        <v>1094</v>
      </c>
      <c r="F823" s="18">
        <v>60</v>
      </c>
      <c r="G823" s="18">
        <v>20</v>
      </c>
      <c r="H823" s="18">
        <v>1200</v>
      </c>
      <c r="I823" s="18"/>
      <c r="J823" s="21" t="s">
        <v>121</v>
      </c>
      <c r="K823" s="24"/>
      <c r="L823" s="25"/>
      <c r="M823" s="25"/>
    </row>
    <row r="824" spans="1:13" s="23" customFormat="1" ht="14.25">
      <c r="A824" s="68">
        <v>24</v>
      </c>
      <c r="B824" s="68" t="s">
        <v>62</v>
      </c>
      <c r="C824" s="70" t="s">
        <v>64</v>
      </c>
      <c r="D824" s="71"/>
      <c r="E824" s="71"/>
      <c r="F824" s="38">
        <v>0</v>
      </c>
      <c r="G824" s="38"/>
      <c r="H824" s="38">
        <v>0</v>
      </c>
      <c r="I824" s="38">
        <v>0</v>
      </c>
      <c r="J824" s="40"/>
      <c r="K824" s="43">
        <v>318</v>
      </c>
      <c r="L824" s="44">
        <v>0</v>
      </c>
      <c r="M824" s="44">
        <v>0</v>
      </c>
    </row>
    <row r="825" spans="1:13" ht="15">
      <c r="A825" s="68"/>
      <c r="B825" s="68"/>
      <c r="C825" s="68">
        <v>1</v>
      </c>
      <c r="D825" s="68" t="s">
        <v>314</v>
      </c>
      <c r="E825" s="54" t="s">
        <v>118</v>
      </c>
      <c r="F825" s="18">
        <v>0</v>
      </c>
      <c r="G825" s="18"/>
      <c r="H825" s="18">
        <v>0</v>
      </c>
      <c r="I825" s="18">
        <v>0</v>
      </c>
      <c r="J825" s="21"/>
      <c r="K825" s="24">
        <v>318</v>
      </c>
      <c r="L825" s="25">
        <v>0</v>
      </c>
      <c r="M825" s="25">
        <v>0</v>
      </c>
    </row>
    <row r="826" spans="1:13" ht="40.5">
      <c r="A826" s="68"/>
      <c r="B826" s="68"/>
      <c r="C826" s="68"/>
      <c r="D826" s="68"/>
      <c r="E826" s="54" t="s">
        <v>315</v>
      </c>
      <c r="F826" s="18">
        <v>0</v>
      </c>
      <c r="G826" s="18">
        <v>0</v>
      </c>
      <c r="H826" s="18">
        <f>F826*G826</f>
        <v>0</v>
      </c>
      <c r="I826" s="18"/>
      <c r="J826" s="21" t="s">
        <v>1095</v>
      </c>
      <c r="K826" s="24"/>
      <c r="L826" s="25"/>
      <c r="M826" s="25"/>
    </row>
    <row r="827" spans="1:13" ht="27">
      <c r="A827" s="68"/>
      <c r="B827" s="68"/>
      <c r="C827" s="68"/>
      <c r="D827" s="68"/>
      <c r="E827" s="54" t="s">
        <v>1096</v>
      </c>
      <c r="F827" s="18">
        <v>0</v>
      </c>
      <c r="G827" s="18">
        <v>0</v>
      </c>
      <c r="H827" s="18">
        <v>0</v>
      </c>
      <c r="I827" s="18"/>
      <c r="J827" s="21" t="s">
        <v>1097</v>
      </c>
      <c r="K827" s="24"/>
      <c r="L827" s="25"/>
      <c r="M827" s="25"/>
    </row>
    <row r="828" spans="1:13" s="23" customFormat="1" ht="14.25">
      <c r="A828" s="68">
        <v>25</v>
      </c>
      <c r="B828" s="68" t="s">
        <v>63</v>
      </c>
      <c r="C828" s="70" t="s">
        <v>64</v>
      </c>
      <c r="D828" s="71"/>
      <c r="E828" s="71"/>
      <c r="F828" s="38">
        <f>SUM(F829:F851)/2</f>
        <v>4228</v>
      </c>
      <c r="G828" s="38"/>
      <c r="H828" s="38">
        <f t="shared" ref="H828" si="3">SUM(H829:H851)/2</f>
        <v>20318.915400000002</v>
      </c>
      <c r="I828" s="38">
        <f>SUM(I829:I851)</f>
        <v>20319</v>
      </c>
      <c r="J828" s="40"/>
      <c r="K828" s="43">
        <f>SUM(K829,K837,K846)</f>
        <v>33517</v>
      </c>
      <c r="L828" s="44">
        <v>12288</v>
      </c>
      <c r="M828" s="44">
        <v>8031</v>
      </c>
    </row>
    <row r="829" spans="1:13" ht="13.5" customHeight="1">
      <c r="A829" s="68"/>
      <c r="B829" s="68"/>
      <c r="C829" s="68">
        <v>1</v>
      </c>
      <c r="D829" s="68" t="s">
        <v>316</v>
      </c>
      <c r="E829" s="54" t="s">
        <v>118</v>
      </c>
      <c r="F829" s="18">
        <v>1745</v>
      </c>
      <c r="G829" s="18"/>
      <c r="H829" s="18">
        <v>6184</v>
      </c>
      <c r="I829" s="18">
        <f>ROUND(H829,0)</f>
        <v>6184</v>
      </c>
      <c r="J829" s="21"/>
      <c r="K829" s="24">
        <v>27413</v>
      </c>
      <c r="L829" s="25">
        <v>6184</v>
      </c>
      <c r="M829" s="25">
        <v>0</v>
      </c>
    </row>
    <row r="830" spans="1:13" ht="27">
      <c r="A830" s="68"/>
      <c r="B830" s="68"/>
      <c r="C830" s="68"/>
      <c r="D830" s="68"/>
      <c r="E830" s="54" t="s">
        <v>1098</v>
      </c>
      <c r="F830" s="18">
        <v>79</v>
      </c>
      <c r="G830" s="18">
        <v>4.4000000000000004</v>
      </c>
      <c r="H830" s="18">
        <v>347.6</v>
      </c>
      <c r="I830" s="18"/>
      <c r="J830" s="21" t="s">
        <v>1099</v>
      </c>
      <c r="K830" s="24"/>
      <c r="L830" s="25"/>
      <c r="M830" s="25"/>
    </row>
    <row r="831" spans="1:13" ht="27">
      <c r="A831" s="68"/>
      <c r="B831" s="68"/>
      <c r="C831" s="68"/>
      <c r="D831" s="68"/>
      <c r="E831" s="54" t="s">
        <v>1100</v>
      </c>
      <c r="F831" s="18">
        <v>387</v>
      </c>
      <c r="G831" s="18">
        <v>2.4</v>
      </c>
      <c r="H831" s="18">
        <v>928.8</v>
      </c>
      <c r="I831" s="18"/>
      <c r="J831" s="21" t="s">
        <v>1101</v>
      </c>
      <c r="K831" s="24"/>
      <c r="L831" s="25"/>
      <c r="M831" s="25"/>
    </row>
    <row r="832" spans="1:13" ht="27">
      <c r="A832" s="68"/>
      <c r="B832" s="68"/>
      <c r="C832" s="68"/>
      <c r="D832" s="68"/>
      <c r="E832" s="54" t="s">
        <v>317</v>
      </c>
      <c r="F832" s="18">
        <v>897</v>
      </c>
      <c r="G832" s="18">
        <v>4.4000000000000004</v>
      </c>
      <c r="H832" s="18">
        <v>3946.8</v>
      </c>
      <c r="I832" s="18"/>
      <c r="J832" s="21" t="s">
        <v>1102</v>
      </c>
      <c r="K832" s="24"/>
      <c r="L832" s="25"/>
      <c r="M832" s="25"/>
    </row>
    <row r="833" spans="1:13" ht="27">
      <c r="A833" s="68"/>
      <c r="B833" s="68"/>
      <c r="C833" s="68"/>
      <c r="D833" s="68"/>
      <c r="E833" s="54" t="s">
        <v>1103</v>
      </c>
      <c r="F833" s="18">
        <v>22</v>
      </c>
      <c r="G833" s="18">
        <v>4.4000000000000004</v>
      </c>
      <c r="H833" s="18">
        <v>96.8</v>
      </c>
      <c r="I833" s="18"/>
      <c r="J833" s="21" t="s">
        <v>444</v>
      </c>
      <c r="K833" s="24"/>
      <c r="L833" s="25"/>
      <c r="M833" s="25"/>
    </row>
    <row r="834" spans="1:13" ht="27">
      <c r="A834" s="68"/>
      <c r="B834" s="68"/>
      <c r="C834" s="68"/>
      <c r="D834" s="68"/>
      <c r="E834" s="54" t="s">
        <v>1104</v>
      </c>
      <c r="F834" s="18">
        <v>298</v>
      </c>
      <c r="G834" s="18">
        <v>2.4</v>
      </c>
      <c r="H834" s="18">
        <v>715.2</v>
      </c>
      <c r="I834" s="18"/>
      <c r="J834" s="21" t="s">
        <v>1105</v>
      </c>
      <c r="K834" s="24"/>
      <c r="L834" s="25"/>
      <c r="M834" s="25"/>
    </row>
    <row r="835" spans="1:13" ht="27">
      <c r="A835" s="68"/>
      <c r="B835" s="68"/>
      <c r="C835" s="68"/>
      <c r="D835" s="68"/>
      <c r="E835" s="54" t="s">
        <v>1106</v>
      </c>
      <c r="F835" s="18">
        <v>43</v>
      </c>
      <c r="G835" s="18">
        <v>2.4</v>
      </c>
      <c r="H835" s="18">
        <v>103.2</v>
      </c>
      <c r="I835" s="18"/>
      <c r="J835" s="21" t="s">
        <v>428</v>
      </c>
      <c r="K835" s="24"/>
      <c r="L835" s="25"/>
      <c r="M835" s="25"/>
    </row>
    <row r="836" spans="1:13" ht="27">
      <c r="A836" s="68"/>
      <c r="B836" s="68"/>
      <c r="C836" s="68"/>
      <c r="D836" s="68"/>
      <c r="E836" s="54" t="s">
        <v>1107</v>
      </c>
      <c r="F836" s="18">
        <v>19</v>
      </c>
      <c r="G836" s="18">
        <v>2.4</v>
      </c>
      <c r="H836" s="18">
        <v>45.6</v>
      </c>
      <c r="I836" s="18"/>
      <c r="J836" s="21" t="s">
        <v>1026</v>
      </c>
      <c r="K836" s="24"/>
      <c r="L836" s="25"/>
      <c r="M836" s="25"/>
    </row>
    <row r="837" spans="1:13" ht="15">
      <c r="A837" s="68"/>
      <c r="B837" s="68"/>
      <c r="C837" s="68">
        <v>2</v>
      </c>
      <c r="D837" s="68" t="s">
        <v>318</v>
      </c>
      <c r="E837" s="54" t="s">
        <v>118</v>
      </c>
      <c r="F837" s="18">
        <f>SUM(F838:F845)</f>
        <v>310</v>
      </c>
      <c r="G837" s="18"/>
      <c r="H837" s="18">
        <v>2820.9135999999999</v>
      </c>
      <c r="I837" s="18">
        <f>ROUND(H837,0)</f>
        <v>2821</v>
      </c>
      <c r="J837" s="21"/>
      <c r="K837" s="24">
        <v>597</v>
      </c>
      <c r="L837" s="25">
        <v>597</v>
      </c>
      <c r="M837" s="25">
        <v>2224</v>
      </c>
    </row>
    <row r="838" spans="1:13" ht="40.5">
      <c r="A838" s="68"/>
      <c r="B838" s="68"/>
      <c r="C838" s="68"/>
      <c r="D838" s="68"/>
      <c r="E838" s="54" t="s">
        <v>1108</v>
      </c>
      <c r="F838" s="18">
        <v>124</v>
      </c>
      <c r="G838" s="18">
        <v>9.0370000000000008</v>
      </c>
      <c r="H838" s="18">
        <v>1120.588</v>
      </c>
      <c r="I838" s="18"/>
      <c r="J838" s="21" t="s">
        <v>1109</v>
      </c>
      <c r="K838" s="24"/>
      <c r="L838" s="25"/>
      <c r="M838" s="25"/>
    </row>
    <row r="839" spans="1:13" ht="40.5">
      <c r="A839" s="68"/>
      <c r="B839" s="68"/>
      <c r="C839" s="68"/>
      <c r="D839" s="68"/>
      <c r="E839" s="54" t="s">
        <v>1110</v>
      </c>
      <c r="F839" s="18">
        <v>81</v>
      </c>
      <c r="G839" s="18">
        <v>8.8263999999999996</v>
      </c>
      <c r="H839" s="18">
        <v>714.9384</v>
      </c>
      <c r="I839" s="18"/>
      <c r="J839" s="21" t="s">
        <v>1111</v>
      </c>
      <c r="K839" s="24"/>
      <c r="L839" s="25"/>
      <c r="M839" s="25"/>
    </row>
    <row r="840" spans="1:13" ht="15">
      <c r="A840" s="68"/>
      <c r="B840" s="68"/>
      <c r="C840" s="68"/>
      <c r="D840" s="68"/>
      <c r="E840" s="54" t="s">
        <v>1112</v>
      </c>
      <c r="F840" s="18">
        <v>0</v>
      </c>
      <c r="G840" s="18">
        <v>7.734</v>
      </c>
      <c r="H840" s="18">
        <v>0</v>
      </c>
      <c r="I840" s="18"/>
      <c r="J840" s="21" t="s">
        <v>1113</v>
      </c>
      <c r="K840" s="24"/>
      <c r="L840" s="25"/>
      <c r="M840" s="25"/>
    </row>
    <row r="841" spans="1:13" ht="40.5">
      <c r="A841" s="68"/>
      <c r="B841" s="68"/>
      <c r="C841" s="68"/>
      <c r="D841" s="68"/>
      <c r="E841" s="54" t="s">
        <v>1114</v>
      </c>
      <c r="F841" s="18">
        <v>21</v>
      </c>
      <c r="G841" s="18">
        <v>8.2072000000000003</v>
      </c>
      <c r="H841" s="18">
        <v>172.35120000000001</v>
      </c>
      <c r="I841" s="18"/>
      <c r="J841" s="21" t="s">
        <v>1115</v>
      </c>
      <c r="K841" s="24"/>
      <c r="L841" s="25"/>
      <c r="M841" s="25"/>
    </row>
    <row r="842" spans="1:13" ht="40.5">
      <c r="A842" s="68"/>
      <c r="B842" s="68"/>
      <c r="C842" s="68"/>
      <c r="D842" s="68"/>
      <c r="E842" s="54" t="s">
        <v>1116</v>
      </c>
      <c r="F842" s="18">
        <v>80</v>
      </c>
      <c r="G842" s="18">
        <v>9.6790000000000003</v>
      </c>
      <c r="H842" s="18">
        <v>774.32</v>
      </c>
      <c r="I842" s="18"/>
      <c r="J842" s="21" t="s">
        <v>1117</v>
      </c>
      <c r="K842" s="24"/>
      <c r="L842" s="25"/>
      <c r="M842" s="25"/>
    </row>
    <row r="843" spans="1:13" ht="15">
      <c r="A843" s="68"/>
      <c r="B843" s="68"/>
      <c r="C843" s="68"/>
      <c r="D843" s="68"/>
      <c r="E843" s="54" t="s">
        <v>1118</v>
      </c>
      <c r="F843" s="18">
        <v>0</v>
      </c>
      <c r="G843" s="18">
        <v>10.210000000000001</v>
      </c>
      <c r="H843" s="18">
        <v>0</v>
      </c>
      <c r="I843" s="18"/>
      <c r="J843" s="21" t="s">
        <v>1113</v>
      </c>
      <c r="K843" s="24"/>
      <c r="L843" s="25"/>
      <c r="M843" s="25"/>
    </row>
    <row r="844" spans="1:13" ht="40.5">
      <c r="A844" s="68"/>
      <c r="B844" s="68"/>
      <c r="C844" s="68"/>
      <c r="D844" s="68"/>
      <c r="E844" s="54" t="s">
        <v>1119</v>
      </c>
      <c r="F844" s="18">
        <v>4</v>
      </c>
      <c r="G844" s="18">
        <v>9.6790000000000003</v>
      </c>
      <c r="H844" s="18">
        <v>38.716000000000001</v>
      </c>
      <c r="I844" s="18"/>
      <c r="J844" s="21" t="s">
        <v>1120</v>
      </c>
      <c r="K844" s="24"/>
      <c r="L844" s="25"/>
      <c r="M844" s="25"/>
    </row>
    <row r="845" spans="1:13" ht="27">
      <c r="A845" s="68"/>
      <c r="B845" s="68"/>
      <c r="C845" s="68"/>
      <c r="D845" s="68"/>
      <c r="E845" s="54" t="s">
        <v>1121</v>
      </c>
      <c r="F845" s="18">
        <v>0</v>
      </c>
      <c r="G845" s="18">
        <v>0</v>
      </c>
      <c r="H845" s="18">
        <v>0</v>
      </c>
      <c r="I845" s="18"/>
      <c r="J845" s="21" t="s">
        <v>386</v>
      </c>
      <c r="K845" s="24"/>
      <c r="L845" s="25"/>
      <c r="M845" s="25"/>
    </row>
    <row r="846" spans="1:13" ht="15">
      <c r="A846" s="68">
        <v>25</v>
      </c>
      <c r="B846" s="68" t="s">
        <v>2146</v>
      </c>
      <c r="C846" s="68">
        <v>3</v>
      </c>
      <c r="D846" s="68" t="s">
        <v>1122</v>
      </c>
      <c r="E846" s="54" t="s">
        <v>118</v>
      </c>
      <c r="F846" s="18">
        <f>SUM(F847:F851)</f>
        <v>2173</v>
      </c>
      <c r="G846" s="18"/>
      <c r="H846" s="18">
        <f>SUM(H847:H851)</f>
        <v>11314.0018</v>
      </c>
      <c r="I846" s="18">
        <f>ROUND(H846,0)</f>
        <v>11314</v>
      </c>
      <c r="J846" s="21"/>
      <c r="K846" s="24">
        <v>5507</v>
      </c>
      <c r="L846" s="25">
        <v>5507</v>
      </c>
      <c r="M846" s="25">
        <v>5807</v>
      </c>
    </row>
    <row r="847" spans="1:13" ht="27">
      <c r="A847" s="68"/>
      <c r="B847" s="68"/>
      <c r="C847" s="68"/>
      <c r="D847" s="68"/>
      <c r="E847" s="54" t="s">
        <v>1123</v>
      </c>
      <c r="F847" s="18">
        <v>0</v>
      </c>
      <c r="G847" s="18">
        <v>0</v>
      </c>
      <c r="H847" s="18">
        <v>0</v>
      </c>
      <c r="I847" s="18"/>
      <c r="J847" s="21" t="s">
        <v>1124</v>
      </c>
      <c r="K847" s="24"/>
      <c r="L847" s="25"/>
      <c r="M847" s="25"/>
    </row>
    <row r="848" spans="1:13" ht="27">
      <c r="A848" s="68"/>
      <c r="B848" s="68"/>
      <c r="C848" s="68"/>
      <c r="D848" s="68"/>
      <c r="E848" s="54" t="s">
        <v>1125</v>
      </c>
      <c r="F848" s="18">
        <v>1942</v>
      </c>
      <c r="G848" s="18">
        <v>5.1978999999999997</v>
      </c>
      <c r="H848" s="18">
        <v>10094.3218</v>
      </c>
      <c r="I848" s="18"/>
      <c r="J848" s="21" t="s">
        <v>1126</v>
      </c>
      <c r="K848" s="24"/>
      <c r="L848" s="25"/>
      <c r="M848" s="25"/>
    </row>
    <row r="849" spans="1:13" ht="27">
      <c r="A849" s="68"/>
      <c r="B849" s="68"/>
      <c r="C849" s="68"/>
      <c r="D849" s="68"/>
      <c r="E849" s="54" t="s">
        <v>1127</v>
      </c>
      <c r="F849" s="18">
        <v>0</v>
      </c>
      <c r="G849" s="18">
        <v>0</v>
      </c>
      <c r="H849" s="18">
        <v>0</v>
      </c>
      <c r="I849" s="18"/>
      <c r="J849" s="21" t="s">
        <v>1126</v>
      </c>
      <c r="K849" s="24"/>
      <c r="L849" s="25"/>
      <c r="M849" s="25"/>
    </row>
    <row r="850" spans="1:13" ht="27">
      <c r="A850" s="68"/>
      <c r="B850" s="68"/>
      <c r="C850" s="68"/>
      <c r="D850" s="68"/>
      <c r="E850" s="54" t="s">
        <v>1128</v>
      </c>
      <c r="F850" s="18">
        <v>0</v>
      </c>
      <c r="G850" s="18">
        <v>0</v>
      </c>
      <c r="H850" s="18">
        <v>0</v>
      </c>
      <c r="I850" s="18"/>
      <c r="J850" s="21" t="s">
        <v>1129</v>
      </c>
      <c r="K850" s="24"/>
      <c r="L850" s="25"/>
      <c r="M850" s="25"/>
    </row>
    <row r="851" spans="1:13" ht="27">
      <c r="A851" s="68"/>
      <c r="B851" s="68"/>
      <c r="C851" s="68"/>
      <c r="D851" s="68"/>
      <c r="E851" s="54" t="s">
        <v>1130</v>
      </c>
      <c r="F851" s="18">
        <v>231</v>
      </c>
      <c r="G851" s="18">
        <v>5.28</v>
      </c>
      <c r="H851" s="18">
        <v>1219.68</v>
      </c>
      <c r="I851" s="18"/>
      <c r="J851" s="21" t="s">
        <v>336</v>
      </c>
      <c r="K851" s="24"/>
      <c r="L851" s="25"/>
      <c r="M851" s="25"/>
    </row>
  </sheetData>
  <mergeCells count="238">
    <mergeCell ref="B6:B62"/>
    <mergeCell ref="A6:A62"/>
    <mergeCell ref="A63:A65"/>
    <mergeCell ref="B63:B65"/>
    <mergeCell ref="D63:D65"/>
    <mergeCell ref="B120:B155"/>
    <mergeCell ref="A120:A155"/>
    <mergeCell ref="B156:B207"/>
    <mergeCell ref="A156:A207"/>
    <mergeCell ref="C6:E6"/>
    <mergeCell ref="C7:C17"/>
    <mergeCell ref="D7:D17"/>
    <mergeCell ref="C18:C23"/>
    <mergeCell ref="D18:D23"/>
    <mergeCell ref="C78:E78"/>
    <mergeCell ref="C100:C101"/>
    <mergeCell ref="D100:D101"/>
    <mergeCell ref="D24:D62"/>
    <mergeCell ref="C24:C62"/>
    <mergeCell ref="C63:C65"/>
    <mergeCell ref="C102:C107"/>
    <mergeCell ref="B66:B77"/>
    <mergeCell ref="C66:E66"/>
    <mergeCell ref="C67:C68"/>
    <mergeCell ref="D67:D68"/>
    <mergeCell ref="C69:C77"/>
    <mergeCell ref="D69:D77"/>
    <mergeCell ref="D102:D107"/>
    <mergeCell ref="B108:B110"/>
    <mergeCell ref="C108:E108"/>
    <mergeCell ref="C109:C110"/>
    <mergeCell ref="D109:D110"/>
    <mergeCell ref="D79:D99"/>
    <mergeCell ref="C79:C99"/>
    <mergeCell ref="B111:B119"/>
    <mergeCell ref="C111:E111"/>
    <mergeCell ref="C112:C119"/>
    <mergeCell ref="D112:D119"/>
    <mergeCell ref="C147:C155"/>
    <mergeCell ref="D147:D155"/>
    <mergeCell ref="C156:E156"/>
    <mergeCell ref="C157:C164"/>
    <mergeCell ref="D157:D164"/>
    <mergeCell ref="C120:E120"/>
    <mergeCell ref="C121:C126"/>
    <mergeCell ref="D121:D126"/>
    <mergeCell ref="D127:D146"/>
    <mergeCell ref="C127:C146"/>
    <mergeCell ref="C208:C233"/>
    <mergeCell ref="D208:D233"/>
    <mergeCell ref="C234:C237"/>
    <mergeCell ref="D234:D237"/>
    <mergeCell ref="D165:D168"/>
    <mergeCell ref="C169:C178"/>
    <mergeCell ref="D169:D178"/>
    <mergeCell ref="C179:C189"/>
    <mergeCell ref="D179:D189"/>
    <mergeCell ref="D190:D207"/>
    <mergeCell ref="C190:C207"/>
    <mergeCell ref="C764:C776"/>
    <mergeCell ref="D764:D776"/>
    <mergeCell ref="C777:C778"/>
    <mergeCell ref="D784:D797"/>
    <mergeCell ref="C784:C797"/>
    <mergeCell ref="C779:E779"/>
    <mergeCell ref="C780:C783"/>
    <mergeCell ref="D780:D783"/>
    <mergeCell ref="D722:D730"/>
    <mergeCell ref="C722:C730"/>
    <mergeCell ref="C425:E425"/>
    <mergeCell ref="C426:C430"/>
    <mergeCell ref="D426:D430"/>
    <mergeCell ref="C431:C439"/>
    <mergeCell ref="D431:D439"/>
    <mergeCell ref="C440:C445"/>
    <mergeCell ref="D440:D445"/>
    <mergeCell ref="C760:E760"/>
    <mergeCell ref="C761:C763"/>
    <mergeCell ref="D761:D763"/>
    <mergeCell ref="A2:M2"/>
    <mergeCell ref="C837:C845"/>
    <mergeCell ref="D837:D845"/>
    <mergeCell ref="C846:C851"/>
    <mergeCell ref="D846:D851"/>
    <mergeCell ref="D829:D836"/>
    <mergeCell ref="C829:C836"/>
    <mergeCell ref="C828:E828"/>
    <mergeCell ref="D809:D814"/>
    <mergeCell ref="C815:C823"/>
    <mergeCell ref="D815:D823"/>
    <mergeCell ref="B824:B827"/>
    <mergeCell ref="C824:E824"/>
    <mergeCell ref="C825:C827"/>
    <mergeCell ref="D825:D827"/>
    <mergeCell ref="C798:C803"/>
    <mergeCell ref="D798:D803"/>
    <mergeCell ref="B804:B823"/>
    <mergeCell ref="C804:E804"/>
    <mergeCell ref="C805:C808"/>
    <mergeCell ref="D805:D808"/>
    <mergeCell ref="C809:C814"/>
    <mergeCell ref="D777:D778"/>
    <mergeCell ref="B760:B778"/>
    <mergeCell ref="A5:E5"/>
    <mergeCell ref="B78:B107"/>
    <mergeCell ref="K3:M3"/>
    <mergeCell ref="A66:A77"/>
    <mergeCell ref="A78:A107"/>
    <mergeCell ref="B330:B336"/>
    <mergeCell ref="C330:E330"/>
    <mergeCell ref="C331:C336"/>
    <mergeCell ref="D331:D336"/>
    <mergeCell ref="B271:B286"/>
    <mergeCell ref="C271:E271"/>
    <mergeCell ref="A108:A110"/>
    <mergeCell ref="A111:A119"/>
    <mergeCell ref="A256:A270"/>
    <mergeCell ref="A271:A286"/>
    <mergeCell ref="C272:C286"/>
    <mergeCell ref="D272:D286"/>
    <mergeCell ref="C287:E287"/>
    <mergeCell ref="B256:B270"/>
    <mergeCell ref="C256:E256"/>
    <mergeCell ref="C257:C270"/>
    <mergeCell ref="D257:D270"/>
    <mergeCell ref="C165:C168"/>
    <mergeCell ref="D238:D255"/>
    <mergeCell ref="C337:E337"/>
    <mergeCell ref="C338:C362"/>
    <mergeCell ref="D338:D362"/>
    <mergeCell ref="C312:C322"/>
    <mergeCell ref="D312:D322"/>
    <mergeCell ref="C323:C329"/>
    <mergeCell ref="D323:D329"/>
    <mergeCell ref="D288:D311"/>
    <mergeCell ref="C288:C311"/>
    <mergeCell ref="A804:A823"/>
    <mergeCell ref="A824:A827"/>
    <mergeCell ref="A330:A336"/>
    <mergeCell ref="A497:A502"/>
    <mergeCell ref="A731:A759"/>
    <mergeCell ref="A760:A778"/>
    <mergeCell ref="A687:A721"/>
    <mergeCell ref="A337:A393"/>
    <mergeCell ref="A394:A399"/>
    <mergeCell ref="A425:A439"/>
    <mergeCell ref="A440:A496"/>
    <mergeCell ref="A560:A614"/>
    <mergeCell ref="A615:A651"/>
    <mergeCell ref="A652:A663"/>
    <mergeCell ref="A664:A686"/>
    <mergeCell ref="A722:A730"/>
    <mergeCell ref="C731:E731"/>
    <mergeCell ref="B731:B759"/>
    <mergeCell ref="C687:E687"/>
    <mergeCell ref="C688:C692"/>
    <mergeCell ref="D688:D692"/>
    <mergeCell ref="C693:C695"/>
    <mergeCell ref="D693:D695"/>
    <mergeCell ref="D732:D759"/>
    <mergeCell ref="C732:C759"/>
    <mergeCell ref="B722:B730"/>
    <mergeCell ref="C696:C700"/>
    <mergeCell ref="D696:D700"/>
    <mergeCell ref="C662:C663"/>
    <mergeCell ref="D662:D663"/>
    <mergeCell ref="C664:C686"/>
    <mergeCell ref="D664:D686"/>
    <mergeCell ref="C504:C507"/>
    <mergeCell ref="D504:D507"/>
    <mergeCell ref="C569:C614"/>
    <mergeCell ref="D569:D614"/>
    <mergeCell ref="B560:B614"/>
    <mergeCell ref="D615:D636"/>
    <mergeCell ref="C615:C636"/>
    <mergeCell ref="B615:B651"/>
    <mergeCell ref="B652:B663"/>
    <mergeCell ref="B664:B686"/>
    <mergeCell ref="B497:B502"/>
    <mergeCell ref="C497:E497"/>
    <mergeCell ref="C653:C661"/>
    <mergeCell ref="C652:E652"/>
    <mergeCell ref="C560:E560"/>
    <mergeCell ref="C561:C565"/>
    <mergeCell ref="D561:D565"/>
    <mergeCell ref="C566:C568"/>
    <mergeCell ref="D566:D568"/>
    <mergeCell ref="D653:D661"/>
    <mergeCell ref="C498:C502"/>
    <mergeCell ref="D498:D502"/>
    <mergeCell ref="C238:C255"/>
    <mergeCell ref="B208:B255"/>
    <mergeCell ref="A208:A255"/>
    <mergeCell ref="A287:A329"/>
    <mergeCell ref="B287:B329"/>
    <mergeCell ref="B400:B424"/>
    <mergeCell ref="A400:A424"/>
    <mergeCell ref="D363:D393"/>
    <mergeCell ref="C363:C393"/>
    <mergeCell ref="D394:D399"/>
    <mergeCell ref="C394:C399"/>
    <mergeCell ref="B337:B393"/>
    <mergeCell ref="B394:B399"/>
    <mergeCell ref="D408:D414"/>
    <mergeCell ref="C408:C414"/>
    <mergeCell ref="C417:C422"/>
    <mergeCell ref="D417:D422"/>
    <mergeCell ref="C423:C424"/>
    <mergeCell ref="D423:D424"/>
    <mergeCell ref="C415:C416"/>
    <mergeCell ref="C400:E400"/>
    <mergeCell ref="C401:C407"/>
    <mergeCell ref="D401:D407"/>
    <mergeCell ref="D415:D416"/>
    <mergeCell ref="B425:B439"/>
    <mergeCell ref="B440:B496"/>
    <mergeCell ref="C446:C496"/>
    <mergeCell ref="D446:D496"/>
    <mergeCell ref="B828:B845"/>
    <mergeCell ref="A828:A845"/>
    <mergeCell ref="B846:B851"/>
    <mergeCell ref="A846:A851"/>
    <mergeCell ref="D508:D553"/>
    <mergeCell ref="C508:C553"/>
    <mergeCell ref="D554:D559"/>
    <mergeCell ref="C554:C559"/>
    <mergeCell ref="A503:A553"/>
    <mergeCell ref="B503:B553"/>
    <mergeCell ref="A554:A559"/>
    <mergeCell ref="B554:B559"/>
    <mergeCell ref="C637:C651"/>
    <mergeCell ref="D637:D651"/>
    <mergeCell ref="D701:D721"/>
    <mergeCell ref="C701:C721"/>
    <mergeCell ref="B687:B721"/>
    <mergeCell ref="C503:E503"/>
    <mergeCell ref="A779:A803"/>
    <mergeCell ref="B779:B80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rowBreaks count="16" manualBreakCount="16">
    <brk id="62" max="16383" man="1"/>
    <brk id="110" max="16383" man="1"/>
    <brk id="155" max="16383" man="1"/>
    <brk id="207" max="16383" man="1"/>
    <brk id="270" max="16383" man="1"/>
    <brk id="329" max="16383" man="1"/>
    <brk id="393" max="16383" man="1"/>
    <brk id="439" max="16383" man="1"/>
    <brk id="496" max="16383" man="1"/>
    <brk id="553" max="16383" man="1"/>
    <brk id="614" max="16383" man="1"/>
    <brk id="663" max="16383" man="1"/>
    <brk id="721" max="16383" man="1"/>
    <brk id="759" max="16383" man="1"/>
    <brk id="803" max="16383" man="1"/>
    <brk id="84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N1564"/>
  <sheetViews>
    <sheetView showZeros="0" view="pageBreakPreview" zoomScaleSheetLayoutView="100" workbookViewId="0">
      <pane ySplit="4" topLeftCell="A5" activePane="bottomLeft" state="frozen"/>
      <selection pane="bottomLeft" activeCell="O26" sqref="O26"/>
    </sheetView>
  </sheetViews>
  <sheetFormatPr defaultColWidth="9" defaultRowHeight="13.5"/>
  <cols>
    <col min="1" max="1" width="6.875" style="31" customWidth="1"/>
    <col min="2" max="2" width="9" style="31"/>
    <col min="3" max="3" width="6.625" style="31" customWidth="1"/>
    <col min="4" max="4" width="18.125" style="6" customWidth="1"/>
    <col min="5" max="5" width="19" style="6" customWidth="1"/>
    <col min="6" max="6" width="9.375" style="32" customWidth="1"/>
    <col min="7" max="7" width="8.625" style="32" customWidth="1"/>
    <col min="8" max="8" width="10.375" style="32" customWidth="1"/>
    <col min="9" max="9" width="10.625" style="32" customWidth="1"/>
    <col min="10" max="10" width="33.875" style="33" hidden="1" customWidth="1"/>
    <col min="11" max="11" width="10.125" customWidth="1"/>
    <col min="12" max="12" width="10.125" style="34" customWidth="1"/>
    <col min="13" max="13" width="9.25" style="36" customWidth="1"/>
    <col min="14" max="14" width="15.625" style="6" customWidth="1"/>
    <col min="15" max="16384" width="9" style="6"/>
  </cols>
  <sheetData>
    <row r="1" spans="1:14" customFormat="1">
      <c r="A1" s="23" t="s">
        <v>2116</v>
      </c>
      <c r="B1" s="23"/>
    </row>
    <row r="2" spans="1:14" customFormat="1" ht="20.25">
      <c r="A2" s="67" t="s">
        <v>2177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5"/>
    </row>
    <row r="3" spans="1:14" customFormat="1" ht="20.25">
      <c r="A3" s="22"/>
      <c r="B3" s="22"/>
      <c r="C3" s="22"/>
      <c r="D3" s="22"/>
      <c r="E3" s="22"/>
      <c r="F3" s="22"/>
      <c r="G3" s="22"/>
      <c r="H3" s="22"/>
      <c r="I3" s="22"/>
      <c r="J3" s="22"/>
      <c r="K3" s="69" t="s">
        <v>323</v>
      </c>
      <c r="L3" s="69"/>
      <c r="M3" s="69"/>
      <c r="N3" s="15"/>
    </row>
    <row r="4" spans="1:14" customFormat="1" ht="67.5">
      <c r="A4" s="16" t="s">
        <v>2118</v>
      </c>
      <c r="B4" s="16" t="s">
        <v>38</v>
      </c>
      <c r="C4" s="16" t="s">
        <v>96</v>
      </c>
      <c r="D4" s="16" t="s">
        <v>106</v>
      </c>
      <c r="E4" s="16" t="s">
        <v>107</v>
      </c>
      <c r="F4" s="16" t="s">
        <v>108</v>
      </c>
      <c r="G4" s="16" t="s">
        <v>109</v>
      </c>
      <c r="H4" s="16" t="s">
        <v>110</v>
      </c>
      <c r="I4" s="16" t="s">
        <v>111</v>
      </c>
      <c r="J4" s="16" t="s">
        <v>112</v>
      </c>
      <c r="K4" s="16" t="s">
        <v>113</v>
      </c>
      <c r="L4" s="16" t="s">
        <v>114</v>
      </c>
      <c r="M4" s="16" t="s">
        <v>115</v>
      </c>
    </row>
    <row r="5" spans="1:14" s="49" customFormat="1" ht="14.25">
      <c r="A5" s="66" t="s">
        <v>116</v>
      </c>
      <c r="B5" s="66"/>
      <c r="C5" s="66"/>
      <c r="D5" s="66"/>
      <c r="E5" s="66"/>
      <c r="F5" s="45">
        <f>SUM(F6:F1560)/3</f>
        <v>202070</v>
      </c>
      <c r="G5" s="45"/>
      <c r="H5" s="45">
        <f>SUM(H6:H1560)/3</f>
        <v>1574195.1861814011</v>
      </c>
      <c r="I5" s="45">
        <f>SUM(I6:I1560)/2</f>
        <v>1574195</v>
      </c>
      <c r="J5" s="46"/>
      <c r="K5" s="47">
        <f>SUM(K6:K1560)/2</f>
        <v>161508</v>
      </c>
      <c r="L5" s="44">
        <f>SUM(L6:L1560)/2</f>
        <v>136990</v>
      </c>
      <c r="M5" s="48">
        <f>SUM(M6:M1560)/2</f>
        <v>1437205</v>
      </c>
    </row>
    <row r="6" spans="1:14" s="49" customFormat="1" ht="14.25">
      <c r="A6" s="68">
        <v>1</v>
      </c>
      <c r="B6" s="68" t="s">
        <v>39</v>
      </c>
      <c r="C6" s="66" t="s">
        <v>64</v>
      </c>
      <c r="D6" s="66"/>
      <c r="E6" s="75"/>
      <c r="F6" s="45">
        <v>14592</v>
      </c>
      <c r="G6" s="19"/>
      <c r="H6" s="45">
        <f>SUM(H7,H22,H35)</f>
        <v>78955.086760000006</v>
      </c>
      <c r="I6" s="45">
        <f>SUM(I7:I84)</f>
        <v>78955</v>
      </c>
      <c r="J6" s="46"/>
      <c r="K6" s="47">
        <f>SUM(K7,K22,K35)</f>
        <v>0</v>
      </c>
      <c r="L6" s="44">
        <v>0</v>
      </c>
      <c r="M6" s="45">
        <v>78955</v>
      </c>
    </row>
    <row r="7" spans="1:14" ht="15">
      <c r="A7" s="68"/>
      <c r="B7" s="68"/>
      <c r="C7" s="68">
        <v>1</v>
      </c>
      <c r="D7" s="68" t="s">
        <v>117</v>
      </c>
      <c r="E7" s="29" t="s">
        <v>118</v>
      </c>
      <c r="F7" s="26">
        <v>9326</v>
      </c>
      <c r="G7" s="26"/>
      <c r="H7" s="26">
        <f t="shared" ref="H7" si="0">SUM(H8:H21)</f>
        <v>50365.185999999994</v>
      </c>
      <c r="I7" s="26">
        <f>ROUND(H7,0)</f>
        <v>50365</v>
      </c>
      <c r="J7" s="27"/>
      <c r="K7" s="28">
        <v>0</v>
      </c>
      <c r="L7" s="25">
        <v>0</v>
      </c>
      <c r="M7" s="26">
        <v>50365</v>
      </c>
    </row>
    <row r="8" spans="1:14" ht="15">
      <c r="A8" s="68"/>
      <c r="B8" s="68"/>
      <c r="C8" s="68"/>
      <c r="D8" s="68"/>
      <c r="E8" s="29" t="s">
        <v>324</v>
      </c>
      <c r="F8" s="26">
        <v>0</v>
      </c>
      <c r="G8" s="26">
        <v>0</v>
      </c>
      <c r="H8" s="26">
        <v>0</v>
      </c>
      <c r="I8" s="26"/>
      <c r="J8" s="30" t="s">
        <v>171</v>
      </c>
      <c r="K8" s="28"/>
      <c r="L8" s="25"/>
      <c r="M8" s="26"/>
    </row>
    <row r="9" spans="1:14" ht="15">
      <c r="A9" s="68"/>
      <c r="B9" s="68"/>
      <c r="C9" s="68"/>
      <c r="D9" s="68"/>
      <c r="E9" s="29" t="s">
        <v>1131</v>
      </c>
      <c r="F9" s="26">
        <v>6087</v>
      </c>
      <c r="G9" s="26">
        <v>6.05</v>
      </c>
      <c r="H9" s="26">
        <v>36826.35</v>
      </c>
      <c r="I9" s="26"/>
      <c r="J9" s="30" t="s">
        <v>1132</v>
      </c>
      <c r="K9" s="28"/>
      <c r="L9" s="25"/>
      <c r="M9" s="26"/>
    </row>
    <row r="10" spans="1:14" ht="15">
      <c r="A10" s="68"/>
      <c r="B10" s="68"/>
      <c r="C10" s="68"/>
      <c r="D10" s="68"/>
      <c r="E10" s="29" t="s">
        <v>129</v>
      </c>
      <c r="F10" s="26">
        <v>4</v>
      </c>
      <c r="G10" s="26">
        <v>3.08</v>
      </c>
      <c r="H10" s="26">
        <v>12.32</v>
      </c>
      <c r="I10" s="26"/>
      <c r="J10" s="30" t="s">
        <v>121</v>
      </c>
      <c r="K10" s="28"/>
      <c r="L10" s="25"/>
      <c r="M10" s="26"/>
    </row>
    <row r="11" spans="1:14" ht="15">
      <c r="A11" s="68"/>
      <c r="B11" s="68"/>
      <c r="C11" s="68"/>
      <c r="D11" s="68"/>
      <c r="E11" s="29" t="s">
        <v>325</v>
      </c>
      <c r="F11" s="26">
        <v>158</v>
      </c>
      <c r="G11" s="26">
        <v>3.08</v>
      </c>
      <c r="H11" s="26">
        <v>486.64</v>
      </c>
      <c r="I11" s="26"/>
      <c r="J11" s="30" t="s">
        <v>121</v>
      </c>
      <c r="K11" s="28"/>
      <c r="L11" s="25"/>
      <c r="M11" s="26"/>
    </row>
    <row r="12" spans="1:14" ht="15">
      <c r="A12" s="68"/>
      <c r="B12" s="68"/>
      <c r="C12" s="68"/>
      <c r="D12" s="68"/>
      <c r="E12" s="29" t="s">
        <v>326</v>
      </c>
      <c r="F12" s="26">
        <v>34</v>
      </c>
      <c r="G12" s="26">
        <v>3.3879999999999999</v>
      </c>
      <c r="H12" s="26">
        <v>115.19199999999999</v>
      </c>
      <c r="I12" s="26"/>
      <c r="J12" s="30" t="s">
        <v>121</v>
      </c>
      <c r="K12" s="28"/>
      <c r="L12" s="25"/>
      <c r="M12" s="26"/>
    </row>
    <row r="13" spans="1:14" ht="15">
      <c r="A13" s="68"/>
      <c r="B13" s="68"/>
      <c r="C13" s="68"/>
      <c r="D13" s="68"/>
      <c r="E13" s="29" t="s">
        <v>326</v>
      </c>
      <c r="F13" s="26">
        <v>327</v>
      </c>
      <c r="G13" s="26">
        <v>4.5</v>
      </c>
      <c r="H13" s="26">
        <v>1471.5</v>
      </c>
      <c r="I13" s="26"/>
      <c r="J13" s="30" t="s">
        <v>121</v>
      </c>
      <c r="K13" s="28"/>
      <c r="L13" s="25"/>
      <c r="M13" s="26"/>
    </row>
    <row r="14" spans="1:14" ht="15">
      <c r="A14" s="68"/>
      <c r="B14" s="68"/>
      <c r="C14" s="68"/>
      <c r="D14" s="68"/>
      <c r="E14" s="29" t="s">
        <v>326</v>
      </c>
      <c r="F14" s="26">
        <v>7</v>
      </c>
      <c r="G14" s="26">
        <v>4.84</v>
      </c>
      <c r="H14" s="26">
        <v>33.880000000000003</v>
      </c>
      <c r="I14" s="26"/>
      <c r="J14" s="30" t="s">
        <v>121</v>
      </c>
      <c r="K14" s="28"/>
      <c r="L14" s="25"/>
      <c r="M14" s="26"/>
    </row>
    <row r="15" spans="1:14" ht="15">
      <c r="A15" s="68"/>
      <c r="B15" s="68"/>
      <c r="C15" s="68"/>
      <c r="D15" s="68"/>
      <c r="E15" s="29" t="s">
        <v>327</v>
      </c>
      <c r="F15" s="26">
        <v>2</v>
      </c>
      <c r="G15" s="26">
        <v>3.3879999999999999</v>
      </c>
      <c r="H15" s="26">
        <v>6.7759999999999998</v>
      </c>
      <c r="I15" s="26"/>
      <c r="J15" s="30" t="s">
        <v>121</v>
      </c>
      <c r="K15" s="28"/>
      <c r="L15" s="25"/>
      <c r="M15" s="26"/>
    </row>
    <row r="16" spans="1:14" ht="15">
      <c r="A16" s="68"/>
      <c r="B16" s="68"/>
      <c r="C16" s="68"/>
      <c r="D16" s="68"/>
      <c r="E16" s="29" t="s">
        <v>327</v>
      </c>
      <c r="F16" s="26">
        <v>1124</v>
      </c>
      <c r="G16" s="26">
        <v>4.5</v>
      </c>
      <c r="H16" s="26">
        <v>5058</v>
      </c>
      <c r="I16" s="26"/>
      <c r="J16" s="30" t="s">
        <v>121</v>
      </c>
      <c r="K16" s="28"/>
      <c r="L16" s="25"/>
      <c r="M16" s="26"/>
    </row>
    <row r="17" spans="1:13" ht="15">
      <c r="A17" s="68"/>
      <c r="B17" s="68"/>
      <c r="C17" s="68"/>
      <c r="D17" s="68"/>
      <c r="E17" s="29" t="s">
        <v>327</v>
      </c>
      <c r="F17" s="26">
        <v>21</v>
      </c>
      <c r="G17" s="26">
        <v>4.84</v>
      </c>
      <c r="H17" s="26">
        <v>101.64</v>
      </c>
      <c r="I17" s="26"/>
      <c r="J17" s="30" t="s">
        <v>121</v>
      </c>
      <c r="K17" s="28"/>
      <c r="L17" s="25"/>
      <c r="M17" s="26"/>
    </row>
    <row r="18" spans="1:13" ht="15">
      <c r="A18" s="68"/>
      <c r="B18" s="68"/>
      <c r="C18" s="68"/>
      <c r="D18" s="68"/>
      <c r="E18" s="29" t="s">
        <v>1133</v>
      </c>
      <c r="F18" s="26">
        <v>292</v>
      </c>
      <c r="G18" s="26">
        <v>4.5</v>
      </c>
      <c r="H18" s="26">
        <v>1314</v>
      </c>
      <c r="I18" s="26"/>
      <c r="J18" s="30" t="s">
        <v>121</v>
      </c>
      <c r="K18" s="28"/>
      <c r="L18" s="25"/>
      <c r="M18" s="26"/>
    </row>
    <row r="19" spans="1:13" ht="15">
      <c r="A19" s="68"/>
      <c r="B19" s="68"/>
      <c r="C19" s="68"/>
      <c r="D19" s="68"/>
      <c r="E19" s="29" t="s">
        <v>1134</v>
      </c>
      <c r="F19" s="26">
        <v>307</v>
      </c>
      <c r="G19" s="26">
        <v>2.7</v>
      </c>
      <c r="H19" s="26">
        <v>828.9</v>
      </c>
      <c r="I19" s="26"/>
      <c r="J19" s="30" t="s">
        <v>121</v>
      </c>
      <c r="K19" s="28"/>
      <c r="L19" s="25"/>
      <c r="M19" s="26"/>
    </row>
    <row r="20" spans="1:13" ht="15">
      <c r="A20" s="68"/>
      <c r="B20" s="68"/>
      <c r="C20" s="68"/>
      <c r="D20" s="68"/>
      <c r="E20" s="29" t="s">
        <v>1135</v>
      </c>
      <c r="F20" s="26">
        <v>201</v>
      </c>
      <c r="G20" s="26">
        <v>3.3879999999999999</v>
      </c>
      <c r="H20" s="26">
        <v>680.98800000000006</v>
      </c>
      <c r="I20" s="26"/>
      <c r="J20" s="30" t="s">
        <v>121</v>
      </c>
      <c r="K20" s="28"/>
      <c r="L20" s="25"/>
      <c r="M20" s="26"/>
    </row>
    <row r="21" spans="1:13" ht="15">
      <c r="A21" s="68"/>
      <c r="B21" s="68"/>
      <c r="C21" s="68"/>
      <c r="D21" s="68"/>
      <c r="E21" s="29" t="s">
        <v>1135</v>
      </c>
      <c r="F21" s="26">
        <v>762</v>
      </c>
      <c r="G21" s="26">
        <v>4.5</v>
      </c>
      <c r="H21" s="26">
        <v>3429</v>
      </c>
      <c r="I21" s="26"/>
      <c r="J21" s="30" t="s">
        <v>1136</v>
      </c>
      <c r="K21" s="28"/>
      <c r="L21" s="25"/>
      <c r="M21" s="26"/>
    </row>
    <row r="22" spans="1:13" ht="15">
      <c r="A22" s="68"/>
      <c r="B22" s="68"/>
      <c r="C22" s="68">
        <v>2</v>
      </c>
      <c r="D22" s="68" t="s">
        <v>136</v>
      </c>
      <c r="E22" s="29" t="s">
        <v>118</v>
      </c>
      <c r="F22" s="26">
        <v>4031</v>
      </c>
      <c r="G22" s="26"/>
      <c r="H22" s="26">
        <f t="shared" ref="H22" si="1">SUM(H23:H34)</f>
        <v>10915.98</v>
      </c>
      <c r="I22" s="26">
        <f>ROUND(H22,0)</f>
        <v>10916</v>
      </c>
      <c r="J22" s="27"/>
      <c r="K22" s="28">
        <v>0</v>
      </c>
      <c r="L22" s="25">
        <v>0</v>
      </c>
      <c r="M22" s="26">
        <v>10916</v>
      </c>
    </row>
    <row r="23" spans="1:13" ht="15">
      <c r="A23" s="68"/>
      <c r="B23" s="68"/>
      <c r="C23" s="68"/>
      <c r="D23" s="68"/>
      <c r="E23" s="29" t="s">
        <v>137</v>
      </c>
      <c r="F23" s="26">
        <v>58</v>
      </c>
      <c r="G23" s="26">
        <v>2.52</v>
      </c>
      <c r="H23" s="26">
        <v>146.16</v>
      </c>
      <c r="I23" s="26"/>
      <c r="J23" s="30" t="s">
        <v>1137</v>
      </c>
      <c r="K23" s="28"/>
      <c r="L23" s="25"/>
      <c r="M23" s="26"/>
    </row>
    <row r="24" spans="1:13" ht="15">
      <c r="A24" s="68"/>
      <c r="B24" s="68"/>
      <c r="C24" s="68"/>
      <c r="D24" s="68"/>
      <c r="E24" s="29" t="s">
        <v>137</v>
      </c>
      <c r="F24" s="26">
        <v>17</v>
      </c>
      <c r="G24" s="26">
        <v>3.6</v>
      </c>
      <c r="H24" s="26">
        <v>61.2</v>
      </c>
      <c r="I24" s="26"/>
      <c r="J24" s="30" t="s">
        <v>121</v>
      </c>
      <c r="K24" s="28"/>
      <c r="L24" s="25"/>
      <c r="M24" s="26"/>
    </row>
    <row r="25" spans="1:13" ht="15">
      <c r="A25" s="68"/>
      <c r="B25" s="68"/>
      <c r="C25" s="68"/>
      <c r="D25" s="68"/>
      <c r="E25" s="29" t="s">
        <v>138</v>
      </c>
      <c r="F25" s="26">
        <v>1</v>
      </c>
      <c r="G25" s="26">
        <v>2.52</v>
      </c>
      <c r="H25" s="26">
        <v>2.52</v>
      </c>
      <c r="I25" s="26"/>
      <c r="J25" s="30" t="s">
        <v>121</v>
      </c>
      <c r="K25" s="28"/>
      <c r="L25" s="25"/>
      <c r="M25" s="26"/>
    </row>
    <row r="26" spans="1:13" ht="15">
      <c r="A26" s="68"/>
      <c r="B26" s="68"/>
      <c r="C26" s="68"/>
      <c r="D26" s="68"/>
      <c r="E26" s="29" t="s">
        <v>330</v>
      </c>
      <c r="F26" s="26">
        <v>495</v>
      </c>
      <c r="G26" s="26">
        <v>2.7719999999999998</v>
      </c>
      <c r="H26" s="26">
        <f>F26*G26</f>
        <v>1372.1399999999999</v>
      </c>
      <c r="I26" s="26"/>
      <c r="J26" s="30" t="s">
        <v>1138</v>
      </c>
      <c r="K26" s="28"/>
      <c r="L26" s="25"/>
      <c r="M26" s="26"/>
    </row>
    <row r="27" spans="1:13" ht="15">
      <c r="A27" s="68"/>
      <c r="B27" s="68"/>
      <c r="C27" s="68"/>
      <c r="D27" s="68"/>
      <c r="E27" s="29" t="s">
        <v>330</v>
      </c>
      <c r="F27" s="26">
        <v>28</v>
      </c>
      <c r="G27" s="26">
        <v>3.96</v>
      </c>
      <c r="H27" s="26">
        <v>110.88</v>
      </c>
      <c r="I27" s="26"/>
      <c r="J27" s="30" t="s">
        <v>121</v>
      </c>
      <c r="K27" s="28"/>
      <c r="L27" s="25"/>
      <c r="M27" s="26"/>
    </row>
    <row r="28" spans="1:13" ht="15">
      <c r="A28" s="68"/>
      <c r="B28" s="68"/>
      <c r="C28" s="68"/>
      <c r="D28" s="68"/>
      <c r="E28" s="29" t="s">
        <v>1139</v>
      </c>
      <c r="F28" s="26">
        <v>618</v>
      </c>
      <c r="G28" s="26">
        <v>3.6720000000000002</v>
      </c>
      <c r="H28" s="26">
        <f>F28*G28</f>
        <v>2269.2960000000003</v>
      </c>
      <c r="I28" s="26"/>
      <c r="J28" s="30" t="s">
        <v>1140</v>
      </c>
      <c r="K28" s="28"/>
      <c r="L28" s="25"/>
      <c r="M28" s="26"/>
    </row>
    <row r="29" spans="1:13" ht="15">
      <c r="A29" s="68"/>
      <c r="B29" s="68"/>
      <c r="C29" s="68"/>
      <c r="D29" s="68"/>
      <c r="E29" s="29" t="s">
        <v>331</v>
      </c>
      <c r="F29" s="26">
        <v>78</v>
      </c>
      <c r="G29" s="26">
        <v>2.7719999999999998</v>
      </c>
      <c r="H29" s="26">
        <v>216.21600000000001</v>
      </c>
      <c r="I29" s="26"/>
      <c r="J29" s="30" t="s">
        <v>121</v>
      </c>
      <c r="K29" s="28"/>
      <c r="L29" s="25"/>
      <c r="M29" s="26"/>
    </row>
    <row r="30" spans="1:13" ht="15">
      <c r="A30" s="68"/>
      <c r="B30" s="68"/>
      <c r="C30" s="68"/>
      <c r="D30" s="68"/>
      <c r="E30" s="29" t="s">
        <v>331</v>
      </c>
      <c r="F30" s="26">
        <v>14</v>
      </c>
      <c r="G30" s="26">
        <v>3.96</v>
      </c>
      <c r="H30" s="26">
        <v>55.44</v>
      </c>
      <c r="I30" s="26"/>
      <c r="J30" s="30" t="s">
        <v>121</v>
      </c>
      <c r="K30" s="28"/>
      <c r="L30" s="25"/>
      <c r="M30" s="26"/>
    </row>
    <row r="31" spans="1:13" ht="15">
      <c r="A31" s="68"/>
      <c r="B31" s="68"/>
      <c r="C31" s="68"/>
      <c r="D31" s="68"/>
      <c r="E31" s="29" t="s">
        <v>332</v>
      </c>
      <c r="F31" s="26">
        <v>217</v>
      </c>
      <c r="G31" s="26">
        <v>2.52</v>
      </c>
      <c r="H31" s="26">
        <v>546.84</v>
      </c>
      <c r="I31" s="26"/>
      <c r="J31" s="30" t="s">
        <v>1141</v>
      </c>
      <c r="K31" s="28"/>
      <c r="L31" s="25"/>
      <c r="M31" s="26"/>
    </row>
    <row r="32" spans="1:13" ht="15">
      <c r="A32" s="68"/>
      <c r="B32" s="68"/>
      <c r="C32" s="68"/>
      <c r="D32" s="68"/>
      <c r="E32" s="29" t="s">
        <v>1142</v>
      </c>
      <c r="F32" s="26">
        <v>328</v>
      </c>
      <c r="G32" s="26">
        <v>2.7719999999999998</v>
      </c>
      <c r="H32" s="26">
        <f>F32*G32</f>
        <v>909.21599999999989</v>
      </c>
      <c r="I32" s="26"/>
      <c r="J32" s="30" t="s">
        <v>1143</v>
      </c>
      <c r="K32" s="28"/>
      <c r="L32" s="25"/>
      <c r="M32" s="26"/>
    </row>
    <row r="33" spans="1:13" ht="15">
      <c r="A33" s="68"/>
      <c r="B33" s="68"/>
      <c r="C33" s="68"/>
      <c r="D33" s="68"/>
      <c r="E33" s="29" t="s">
        <v>1144</v>
      </c>
      <c r="F33" s="26">
        <v>2176</v>
      </c>
      <c r="G33" s="26">
        <v>2.4</v>
      </c>
      <c r="H33" s="26">
        <f>F33*G33</f>
        <v>5222.3999999999996</v>
      </c>
      <c r="I33" s="26"/>
      <c r="J33" s="30" t="s">
        <v>1145</v>
      </c>
      <c r="K33" s="28"/>
      <c r="L33" s="25"/>
      <c r="M33" s="26"/>
    </row>
    <row r="34" spans="1:13" ht="15">
      <c r="A34" s="68"/>
      <c r="B34" s="68"/>
      <c r="C34" s="68"/>
      <c r="D34" s="68"/>
      <c r="E34" s="29" t="s">
        <v>1146</v>
      </c>
      <c r="F34" s="26">
        <v>1</v>
      </c>
      <c r="G34" s="26">
        <v>3.6720000000000002</v>
      </c>
      <c r="H34" s="26">
        <v>3.6720000000000002</v>
      </c>
      <c r="I34" s="26"/>
      <c r="J34" s="30" t="s">
        <v>121</v>
      </c>
      <c r="K34" s="28"/>
      <c r="L34" s="25"/>
      <c r="M34" s="26"/>
    </row>
    <row r="35" spans="1:13" ht="14.45" customHeight="1">
      <c r="A35" s="68"/>
      <c r="B35" s="68"/>
      <c r="C35" s="68">
        <v>3</v>
      </c>
      <c r="D35" s="68" t="s">
        <v>2153</v>
      </c>
      <c r="E35" s="29" t="s">
        <v>118</v>
      </c>
      <c r="F35" s="26">
        <v>1235</v>
      </c>
      <c r="G35" s="26"/>
      <c r="H35" s="26">
        <v>17673.920760000001</v>
      </c>
      <c r="I35" s="26">
        <f>ROUND(H35,0)</f>
        <v>17674</v>
      </c>
      <c r="J35" s="27"/>
      <c r="K35" s="28">
        <v>0</v>
      </c>
      <c r="L35" s="25">
        <v>0</v>
      </c>
      <c r="M35" s="26">
        <v>17674</v>
      </c>
    </row>
    <row r="36" spans="1:13" ht="15">
      <c r="A36" s="68"/>
      <c r="B36" s="68"/>
      <c r="C36" s="68"/>
      <c r="D36" s="68"/>
      <c r="E36" s="29" t="s">
        <v>337</v>
      </c>
      <c r="F36" s="26">
        <v>3</v>
      </c>
      <c r="G36" s="26">
        <v>1.85808</v>
      </c>
      <c r="H36" s="26">
        <v>5.5742399999999996</v>
      </c>
      <c r="I36" s="26"/>
      <c r="J36" s="30" t="s">
        <v>121</v>
      </c>
      <c r="K36" s="28"/>
      <c r="L36" s="25"/>
      <c r="M36" s="26"/>
    </row>
    <row r="37" spans="1:13" ht="40.5">
      <c r="A37" s="68"/>
      <c r="B37" s="68"/>
      <c r="C37" s="68"/>
      <c r="D37" s="68"/>
      <c r="E37" s="29" t="s">
        <v>1147</v>
      </c>
      <c r="F37" s="26">
        <v>0</v>
      </c>
      <c r="G37" s="26">
        <v>0</v>
      </c>
      <c r="H37" s="26">
        <v>0</v>
      </c>
      <c r="I37" s="26"/>
      <c r="J37" s="30" t="s">
        <v>1148</v>
      </c>
      <c r="K37" s="28"/>
      <c r="L37" s="25"/>
      <c r="M37" s="26"/>
    </row>
    <row r="38" spans="1:13" ht="15">
      <c r="A38" s="68"/>
      <c r="B38" s="68"/>
      <c r="C38" s="68"/>
      <c r="D38" s="68"/>
      <c r="E38" s="29" t="s">
        <v>1149</v>
      </c>
      <c r="F38" s="26">
        <v>149</v>
      </c>
      <c r="G38" s="26">
        <v>4.2397999999999998</v>
      </c>
      <c r="H38" s="26">
        <v>631.73019999999997</v>
      </c>
      <c r="I38" s="26"/>
      <c r="J38" s="30" t="s">
        <v>121</v>
      </c>
      <c r="K38" s="28"/>
      <c r="L38" s="25"/>
      <c r="M38" s="26"/>
    </row>
    <row r="39" spans="1:13" ht="27">
      <c r="A39" s="68"/>
      <c r="B39" s="68"/>
      <c r="C39" s="68"/>
      <c r="D39" s="68"/>
      <c r="E39" s="29" t="s">
        <v>1150</v>
      </c>
      <c r="F39" s="26">
        <v>0</v>
      </c>
      <c r="G39" s="26">
        <v>0</v>
      </c>
      <c r="H39" s="26">
        <v>0</v>
      </c>
      <c r="I39" s="26"/>
      <c r="J39" s="30" t="s">
        <v>1151</v>
      </c>
      <c r="K39" s="28"/>
      <c r="L39" s="25"/>
      <c r="M39" s="26"/>
    </row>
    <row r="40" spans="1:13" ht="27">
      <c r="A40" s="68"/>
      <c r="B40" s="68"/>
      <c r="C40" s="68"/>
      <c r="D40" s="68"/>
      <c r="E40" s="29" t="s">
        <v>1152</v>
      </c>
      <c r="F40" s="26">
        <v>0</v>
      </c>
      <c r="G40" s="26">
        <v>0</v>
      </c>
      <c r="H40" s="26">
        <v>0</v>
      </c>
      <c r="I40" s="26"/>
      <c r="J40" s="30" t="s">
        <v>1153</v>
      </c>
      <c r="K40" s="28"/>
      <c r="L40" s="25"/>
      <c r="M40" s="26"/>
    </row>
    <row r="41" spans="1:13" ht="27">
      <c r="A41" s="68"/>
      <c r="B41" s="68"/>
      <c r="C41" s="68"/>
      <c r="D41" s="68"/>
      <c r="E41" s="29" t="s">
        <v>1154</v>
      </c>
      <c r="F41" s="26">
        <v>0</v>
      </c>
      <c r="G41" s="26">
        <v>0</v>
      </c>
      <c r="H41" s="26">
        <v>0</v>
      </c>
      <c r="I41" s="26"/>
      <c r="J41" s="30" t="s">
        <v>1155</v>
      </c>
      <c r="K41" s="28"/>
      <c r="L41" s="25"/>
      <c r="M41" s="26"/>
    </row>
    <row r="42" spans="1:13" ht="15">
      <c r="A42" s="68"/>
      <c r="B42" s="68"/>
      <c r="C42" s="68"/>
      <c r="D42" s="68"/>
      <c r="E42" s="29" t="s">
        <v>341</v>
      </c>
      <c r="F42" s="26">
        <v>1</v>
      </c>
      <c r="G42" s="26">
        <v>3.4239999999999999</v>
      </c>
      <c r="H42" s="26">
        <v>3.4239999999999999</v>
      </c>
      <c r="I42" s="26"/>
      <c r="J42" s="30" t="s">
        <v>121</v>
      </c>
      <c r="K42" s="28"/>
      <c r="L42" s="25"/>
      <c r="M42" s="26"/>
    </row>
    <row r="43" spans="1:13" ht="27">
      <c r="A43" s="68"/>
      <c r="B43" s="68"/>
      <c r="C43" s="68"/>
      <c r="D43" s="68"/>
      <c r="E43" s="29" t="s">
        <v>1156</v>
      </c>
      <c r="F43" s="26">
        <v>0</v>
      </c>
      <c r="G43" s="26">
        <v>0</v>
      </c>
      <c r="H43" s="26">
        <v>0</v>
      </c>
      <c r="I43" s="26"/>
      <c r="J43" s="30" t="s">
        <v>1157</v>
      </c>
      <c r="K43" s="28"/>
      <c r="L43" s="25"/>
      <c r="M43" s="26"/>
    </row>
    <row r="44" spans="1:13" ht="15">
      <c r="A44" s="68"/>
      <c r="B44" s="68"/>
      <c r="C44" s="68"/>
      <c r="D44" s="68"/>
      <c r="E44" s="29" t="s">
        <v>344</v>
      </c>
      <c r="F44" s="26">
        <v>144</v>
      </c>
      <c r="G44" s="26">
        <v>4.0880000000000001</v>
      </c>
      <c r="H44" s="26">
        <v>588.67200000000003</v>
      </c>
      <c r="I44" s="26"/>
      <c r="J44" s="30" t="s">
        <v>121</v>
      </c>
      <c r="K44" s="28"/>
      <c r="L44" s="25"/>
      <c r="M44" s="26"/>
    </row>
    <row r="45" spans="1:13" ht="15">
      <c r="A45" s="68"/>
      <c r="B45" s="68"/>
      <c r="C45" s="68"/>
      <c r="D45" s="68"/>
      <c r="E45" s="29" t="s">
        <v>1158</v>
      </c>
      <c r="F45" s="26">
        <v>3</v>
      </c>
      <c r="G45" s="26">
        <v>50</v>
      </c>
      <c r="H45" s="26">
        <v>150</v>
      </c>
      <c r="I45" s="26"/>
      <c r="J45" s="30" t="s">
        <v>121</v>
      </c>
      <c r="K45" s="28"/>
      <c r="L45" s="25"/>
      <c r="M45" s="26"/>
    </row>
    <row r="46" spans="1:13" ht="15">
      <c r="A46" s="68"/>
      <c r="B46" s="68"/>
      <c r="C46" s="68"/>
      <c r="D46" s="68"/>
      <c r="E46" s="29" t="s">
        <v>1159</v>
      </c>
      <c r="F46" s="26">
        <v>5</v>
      </c>
      <c r="G46" s="26">
        <v>21</v>
      </c>
      <c r="H46" s="26">
        <v>105</v>
      </c>
      <c r="I46" s="26"/>
      <c r="J46" s="30" t="s">
        <v>121</v>
      </c>
      <c r="K46" s="28"/>
      <c r="L46" s="25"/>
      <c r="M46" s="26"/>
    </row>
    <row r="47" spans="1:13" ht="15">
      <c r="A47" s="68"/>
      <c r="B47" s="68"/>
      <c r="C47" s="68"/>
      <c r="D47" s="68"/>
      <c r="E47" s="29" t="s">
        <v>1160</v>
      </c>
      <c r="F47" s="26">
        <v>43</v>
      </c>
      <c r="G47" s="26">
        <v>7.5</v>
      </c>
      <c r="H47" s="26">
        <v>322.5</v>
      </c>
      <c r="I47" s="26"/>
      <c r="J47" s="30" t="s">
        <v>121</v>
      </c>
      <c r="K47" s="28"/>
      <c r="L47" s="25"/>
      <c r="M47" s="26"/>
    </row>
    <row r="48" spans="1:13" ht="15">
      <c r="A48" s="68"/>
      <c r="B48" s="68"/>
      <c r="C48" s="68"/>
      <c r="D48" s="68"/>
      <c r="E48" s="29" t="s">
        <v>1161</v>
      </c>
      <c r="F48" s="26">
        <v>3</v>
      </c>
      <c r="G48" s="26">
        <v>21</v>
      </c>
      <c r="H48" s="26">
        <v>63</v>
      </c>
      <c r="I48" s="26"/>
      <c r="J48" s="30" t="s">
        <v>121</v>
      </c>
      <c r="K48" s="28"/>
      <c r="L48" s="25"/>
      <c r="M48" s="26"/>
    </row>
    <row r="49" spans="1:13" ht="15">
      <c r="A49" s="68"/>
      <c r="B49" s="68"/>
      <c r="C49" s="68"/>
      <c r="D49" s="68"/>
      <c r="E49" s="29" t="s">
        <v>1162</v>
      </c>
      <c r="F49" s="26">
        <v>73</v>
      </c>
      <c r="G49" s="26">
        <v>19.8</v>
      </c>
      <c r="H49" s="26">
        <v>1445.4</v>
      </c>
      <c r="I49" s="26"/>
      <c r="J49" s="30" t="s">
        <v>121</v>
      </c>
      <c r="K49" s="28"/>
      <c r="L49" s="25"/>
      <c r="M49" s="26"/>
    </row>
    <row r="50" spans="1:13" ht="15">
      <c r="A50" s="68"/>
      <c r="B50" s="68"/>
      <c r="C50" s="68"/>
      <c r="D50" s="68"/>
      <c r="E50" s="29" t="s">
        <v>1163</v>
      </c>
      <c r="F50" s="26">
        <v>72</v>
      </c>
      <c r="G50" s="26">
        <v>19.8</v>
      </c>
      <c r="H50" s="26">
        <v>1425.6</v>
      </c>
      <c r="I50" s="26"/>
      <c r="J50" s="30" t="s">
        <v>121</v>
      </c>
      <c r="K50" s="28"/>
      <c r="L50" s="25"/>
      <c r="M50" s="26"/>
    </row>
    <row r="51" spans="1:13" ht="14.45" customHeight="1">
      <c r="A51" s="68"/>
      <c r="B51" s="68"/>
      <c r="C51" s="68"/>
      <c r="D51" s="68"/>
      <c r="E51" s="29" t="s">
        <v>1164</v>
      </c>
      <c r="F51" s="26">
        <v>31</v>
      </c>
      <c r="G51" s="26">
        <v>19.8</v>
      </c>
      <c r="H51" s="26">
        <v>613.79999999999995</v>
      </c>
      <c r="I51" s="26"/>
      <c r="J51" s="30" t="s">
        <v>121</v>
      </c>
      <c r="K51" s="28"/>
      <c r="L51" s="25"/>
      <c r="M51" s="26"/>
    </row>
    <row r="52" spans="1:13" ht="15">
      <c r="A52" s="68"/>
      <c r="B52" s="68"/>
      <c r="C52" s="68"/>
      <c r="D52" s="68"/>
      <c r="E52" s="29" t="s">
        <v>1165</v>
      </c>
      <c r="F52" s="26">
        <v>1</v>
      </c>
      <c r="G52" s="26">
        <v>19.8</v>
      </c>
      <c r="H52" s="26">
        <v>19.8</v>
      </c>
      <c r="I52" s="26"/>
      <c r="J52" s="30" t="s">
        <v>121</v>
      </c>
      <c r="K52" s="28"/>
      <c r="L52" s="25"/>
      <c r="M52" s="26"/>
    </row>
    <row r="53" spans="1:13" ht="15">
      <c r="A53" s="68"/>
      <c r="B53" s="68"/>
      <c r="C53" s="68"/>
      <c r="D53" s="68"/>
      <c r="E53" s="29" t="s">
        <v>1165</v>
      </c>
      <c r="F53" s="26">
        <v>135</v>
      </c>
      <c r="G53" s="26">
        <v>21</v>
      </c>
      <c r="H53" s="26">
        <v>2835</v>
      </c>
      <c r="I53" s="26"/>
      <c r="J53" s="30" t="s">
        <v>121</v>
      </c>
      <c r="K53" s="28"/>
      <c r="L53" s="25"/>
      <c r="M53" s="26"/>
    </row>
    <row r="54" spans="1:13" ht="15">
      <c r="A54" s="68"/>
      <c r="B54" s="68"/>
      <c r="C54" s="68"/>
      <c r="D54" s="68"/>
      <c r="E54" s="29" t="s">
        <v>1166</v>
      </c>
      <c r="F54" s="26">
        <v>16</v>
      </c>
      <c r="G54" s="26">
        <v>21.78</v>
      </c>
      <c r="H54" s="26">
        <v>348.48</v>
      </c>
      <c r="I54" s="26"/>
      <c r="J54" s="30" t="s">
        <v>121</v>
      </c>
      <c r="K54" s="28"/>
      <c r="L54" s="25"/>
      <c r="M54" s="26"/>
    </row>
    <row r="55" spans="1:13" ht="15">
      <c r="A55" s="68"/>
      <c r="B55" s="68"/>
      <c r="C55" s="68"/>
      <c r="D55" s="68"/>
      <c r="E55" s="29" t="s">
        <v>1167</v>
      </c>
      <c r="F55" s="26">
        <v>15</v>
      </c>
      <c r="G55" s="26">
        <v>50</v>
      </c>
      <c r="H55" s="26">
        <v>750</v>
      </c>
      <c r="I55" s="26"/>
      <c r="J55" s="30" t="s">
        <v>121</v>
      </c>
      <c r="K55" s="28"/>
      <c r="L55" s="25"/>
      <c r="M55" s="26"/>
    </row>
    <row r="56" spans="1:13" ht="15">
      <c r="A56" s="68"/>
      <c r="B56" s="68"/>
      <c r="C56" s="68"/>
      <c r="D56" s="68"/>
      <c r="E56" s="29" t="s">
        <v>354</v>
      </c>
      <c r="F56" s="26">
        <v>4</v>
      </c>
      <c r="G56" s="26">
        <v>7.5</v>
      </c>
      <c r="H56" s="26">
        <v>30</v>
      </c>
      <c r="I56" s="26"/>
      <c r="J56" s="30" t="s">
        <v>121</v>
      </c>
      <c r="K56" s="28"/>
      <c r="L56" s="25"/>
      <c r="M56" s="26"/>
    </row>
    <row r="57" spans="1:13" ht="15">
      <c r="A57" s="68"/>
      <c r="B57" s="68"/>
      <c r="C57" s="68"/>
      <c r="D57" s="68"/>
      <c r="E57" s="29" t="s">
        <v>1168</v>
      </c>
      <c r="F57" s="26">
        <v>71</v>
      </c>
      <c r="G57" s="26">
        <v>7.5</v>
      </c>
      <c r="H57" s="26">
        <v>532.5</v>
      </c>
      <c r="I57" s="26"/>
      <c r="J57" s="30" t="s">
        <v>121</v>
      </c>
      <c r="K57" s="28"/>
      <c r="L57" s="25"/>
      <c r="M57" s="26"/>
    </row>
    <row r="58" spans="1:13" ht="15">
      <c r="A58" s="68"/>
      <c r="B58" s="68"/>
      <c r="C58" s="68"/>
      <c r="D58" s="68"/>
      <c r="E58" s="29" t="s">
        <v>1169</v>
      </c>
      <c r="F58" s="26">
        <v>1</v>
      </c>
      <c r="G58" s="26">
        <v>19.8</v>
      </c>
      <c r="H58" s="26">
        <v>19.8</v>
      </c>
      <c r="I58" s="26"/>
      <c r="J58" s="30" t="s">
        <v>121</v>
      </c>
      <c r="K58" s="28"/>
      <c r="L58" s="25"/>
      <c r="M58" s="26"/>
    </row>
    <row r="59" spans="1:13" ht="15">
      <c r="A59" s="68"/>
      <c r="B59" s="68"/>
      <c r="C59" s="68"/>
      <c r="D59" s="68"/>
      <c r="E59" s="29" t="s">
        <v>361</v>
      </c>
      <c r="F59" s="26">
        <v>1</v>
      </c>
      <c r="G59" s="26">
        <v>21</v>
      </c>
      <c r="H59" s="26">
        <v>21</v>
      </c>
      <c r="I59" s="26"/>
      <c r="J59" s="30" t="s">
        <v>121</v>
      </c>
      <c r="K59" s="28"/>
      <c r="L59" s="25"/>
      <c r="M59" s="26"/>
    </row>
    <row r="60" spans="1:13" ht="15">
      <c r="A60" s="68"/>
      <c r="B60" s="68"/>
      <c r="C60" s="68"/>
      <c r="D60" s="68"/>
      <c r="E60" s="29" t="s">
        <v>362</v>
      </c>
      <c r="F60" s="26">
        <v>3</v>
      </c>
      <c r="G60" s="26">
        <v>20.901900000000001</v>
      </c>
      <c r="H60" s="26">
        <v>62.7057</v>
      </c>
      <c r="I60" s="26"/>
      <c r="J60" s="30" t="s">
        <v>121</v>
      </c>
      <c r="K60" s="28"/>
      <c r="L60" s="25"/>
      <c r="M60" s="26"/>
    </row>
    <row r="61" spans="1:13" ht="15">
      <c r="A61" s="68"/>
      <c r="B61" s="68"/>
      <c r="C61" s="68"/>
      <c r="D61" s="68"/>
      <c r="E61" s="29" t="s">
        <v>362</v>
      </c>
      <c r="F61" s="26">
        <v>1</v>
      </c>
      <c r="G61" s="26">
        <v>29.8598</v>
      </c>
      <c r="H61" s="26">
        <v>29.8598</v>
      </c>
      <c r="I61" s="26"/>
      <c r="J61" s="30" t="s">
        <v>121</v>
      </c>
      <c r="K61" s="28"/>
      <c r="L61" s="25"/>
      <c r="M61" s="26"/>
    </row>
    <row r="62" spans="1:13" ht="15">
      <c r="A62" s="68"/>
      <c r="B62" s="68"/>
      <c r="C62" s="68"/>
      <c r="D62" s="68"/>
      <c r="E62" s="29" t="s">
        <v>1170</v>
      </c>
      <c r="F62" s="26">
        <v>89</v>
      </c>
      <c r="G62" s="26">
        <v>19.8</v>
      </c>
      <c r="H62" s="26">
        <v>1762.2</v>
      </c>
      <c r="I62" s="26"/>
      <c r="J62" s="30" t="s">
        <v>121</v>
      </c>
      <c r="K62" s="28"/>
      <c r="L62" s="25"/>
      <c r="M62" s="26"/>
    </row>
    <row r="63" spans="1:13" ht="15">
      <c r="A63" s="68">
        <v>1</v>
      </c>
      <c r="B63" s="68" t="s">
        <v>2154</v>
      </c>
      <c r="C63" s="68">
        <v>3</v>
      </c>
      <c r="D63" s="68" t="s">
        <v>2153</v>
      </c>
      <c r="E63" s="29" t="s">
        <v>1171</v>
      </c>
      <c r="F63" s="26">
        <v>4</v>
      </c>
      <c r="G63" s="26">
        <v>50</v>
      </c>
      <c r="H63" s="26">
        <v>200</v>
      </c>
      <c r="I63" s="26"/>
      <c r="J63" s="30" t="s">
        <v>121</v>
      </c>
      <c r="K63" s="28"/>
      <c r="L63" s="25"/>
      <c r="M63" s="26"/>
    </row>
    <row r="64" spans="1:13" ht="15">
      <c r="A64" s="68"/>
      <c r="B64" s="68"/>
      <c r="C64" s="68"/>
      <c r="D64" s="68"/>
      <c r="E64" s="29" t="s">
        <v>364</v>
      </c>
      <c r="F64" s="26">
        <v>5</v>
      </c>
      <c r="G64" s="26">
        <v>7.5</v>
      </c>
      <c r="H64" s="26">
        <v>37.5</v>
      </c>
      <c r="I64" s="26"/>
      <c r="J64" s="30" t="s">
        <v>121</v>
      </c>
      <c r="K64" s="28"/>
      <c r="L64" s="25"/>
      <c r="M64" s="26"/>
    </row>
    <row r="65" spans="1:13" ht="15">
      <c r="A65" s="68"/>
      <c r="B65" s="68"/>
      <c r="C65" s="68"/>
      <c r="D65" s="68"/>
      <c r="E65" s="29" t="s">
        <v>364</v>
      </c>
      <c r="F65" s="26">
        <v>1</v>
      </c>
      <c r="G65" s="26">
        <v>10.5</v>
      </c>
      <c r="H65" s="26">
        <v>10.5</v>
      </c>
      <c r="I65" s="26"/>
      <c r="J65" s="30" t="s">
        <v>121</v>
      </c>
      <c r="K65" s="28"/>
      <c r="L65" s="25"/>
      <c r="M65" s="26"/>
    </row>
    <row r="66" spans="1:13" ht="15">
      <c r="A66" s="68"/>
      <c r="B66" s="68"/>
      <c r="C66" s="68"/>
      <c r="D66" s="68"/>
      <c r="E66" s="29" t="s">
        <v>364</v>
      </c>
      <c r="F66" s="26">
        <v>1</v>
      </c>
      <c r="G66" s="26">
        <v>15</v>
      </c>
      <c r="H66" s="26">
        <v>15</v>
      </c>
      <c r="I66" s="26"/>
      <c r="J66" s="30" t="s">
        <v>121</v>
      </c>
      <c r="K66" s="28"/>
      <c r="L66" s="25"/>
      <c r="M66" s="26"/>
    </row>
    <row r="67" spans="1:13" ht="15">
      <c r="A67" s="68"/>
      <c r="B67" s="68"/>
      <c r="C67" s="68"/>
      <c r="D67" s="68"/>
      <c r="E67" s="29" t="s">
        <v>1172</v>
      </c>
      <c r="F67" s="26">
        <v>12</v>
      </c>
      <c r="G67" s="26">
        <v>13.107799999999999</v>
      </c>
      <c r="H67" s="26">
        <v>157.2936</v>
      </c>
      <c r="I67" s="26"/>
      <c r="J67" s="30" t="s">
        <v>121</v>
      </c>
      <c r="K67" s="28"/>
      <c r="L67" s="25"/>
      <c r="M67" s="26"/>
    </row>
    <row r="68" spans="1:13" ht="15">
      <c r="A68" s="68"/>
      <c r="B68" s="68"/>
      <c r="C68" s="68"/>
      <c r="D68" s="68"/>
      <c r="E68" s="29" t="s">
        <v>1173</v>
      </c>
      <c r="F68" s="26">
        <v>2</v>
      </c>
      <c r="G68" s="26">
        <v>13.2</v>
      </c>
      <c r="H68" s="26">
        <v>26.4</v>
      </c>
      <c r="I68" s="26"/>
      <c r="J68" s="30" t="s">
        <v>121</v>
      </c>
      <c r="K68" s="28"/>
      <c r="L68" s="25"/>
      <c r="M68" s="26"/>
    </row>
    <row r="69" spans="1:13" ht="15">
      <c r="A69" s="68"/>
      <c r="B69" s="68"/>
      <c r="C69" s="68"/>
      <c r="D69" s="68"/>
      <c r="E69" s="29" t="s">
        <v>1174</v>
      </c>
      <c r="F69" s="26">
        <v>49</v>
      </c>
      <c r="G69" s="26">
        <v>13.10778</v>
      </c>
      <c r="H69" s="26">
        <v>642.28121999999996</v>
      </c>
      <c r="I69" s="26"/>
      <c r="J69" s="30" t="s">
        <v>121</v>
      </c>
      <c r="K69" s="28"/>
      <c r="L69" s="25"/>
      <c r="M69" s="26"/>
    </row>
    <row r="70" spans="1:13" ht="15">
      <c r="A70" s="68"/>
      <c r="B70" s="68"/>
      <c r="C70" s="68"/>
      <c r="D70" s="68"/>
      <c r="E70" s="29" t="s">
        <v>1175</v>
      </c>
      <c r="F70" s="26">
        <v>50</v>
      </c>
      <c r="G70" s="26">
        <v>13.2</v>
      </c>
      <c r="H70" s="26">
        <v>660</v>
      </c>
      <c r="I70" s="26"/>
      <c r="J70" s="30" t="s">
        <v>121</v>
      </c>
      <c r="K70" s="28"/>
      <c r="L70" s="25"/>
      <c r="M70" s="26"/>
    </row>
    <row r="71" spans="1:13" ht="15">
      <c r="A71" s="68"/>
      <c r="B71" s="68"/>
      <c r="C71" s="68"/>
      <c r="D71" s="68"/>
      <c r="E71" s="29" t="s">
        <v>1175</v>
      </c>
      <c r="F71" s="26">
        <v>51</v>
      </c>
      <c r="G71" s="26">
        <v>14</v>
      </c>
      <c r="H71" s="26">
        <v>714</v>
      </c>
      <c r="I71" s="26"/>
      <c r="J71" s="30" t="s">
        <v>121</v>
      </c>
      <c r="K71" s="28"/>
      <c r="L71" s="25"/>
      <c r="M71" s="26"/>
    </row>
    <row r="72" spans="1:13" ht="15">
      <c r="A72" s="68"/>
      <c r="B72" s="68"/>
      <c r="C72" s="68"/>
      <c r="D72" s="68"/>
      <c r="E72" s="29" t="s">
        <v>1176</v>
      </c>
      <c r="F72" s="26">
        <v>2</v>
      </c>
      <c r="G72" s="26">
        <v>13.2</v>
      </c>
      <c r="H72" s="26">
        <v>26.4</v>
      </c>
      <c r="I72" s="26"/>
      <c r="J72" s="30" t="s">
        <v>121</v>
      </c>
      <c r="K72" s="28"/>
      <c r="L72" s="25"/>
      <c r="M72" s="26"/>
    </row>
    <row r="73" spans="1:13" ht="15">
      <c r="A73" s="68"/>
      <c r="B73" s="68"/>
      <c r="C73" s="68"/>
      <c r="D73" s="68"/>
      <c r="E73" s="29" t="s">
        <v>1177</v>
      </c>
      <c r="F73" s="26">
        <v>19</v>
      </c>
      <c r="G73" s="26">
        <v>13.2</v>
      </c>
      <c r="H73" s="26">
        <v>250.8</v>
      </c>
      <c r="I73" s="26"/>
      <c r="J73" s="30" t="s">
        <v>121</v>
      </c>
      <c r="K73" s="28"/>
      <c r="L73" s="25"/>
      <c r="M73" s="26"/>
    </row>
    <row r="74" spans="1:13" ht="15">
      <c r="A74" s="68"/>
      <c r="B74" s="68"/>
      <c r="C74" s="68"/>
      <c r="D74" s="68"/>
      <c r="E74" s="29" t="s">
        <v>370</v>
      </c>
      <c r="F74" s="26">
        <v>2</v>
      </c>
      <c r="G74" s="26">
        <v>14</v>
      </c>
      <c r="H74" s="26">
        <v>28</v>
      </c>
      <c r="I74" s="26"/>
      <c r="J74" s="30" t="s">
        <v>121</v>
      </c>
      <c r="K74" s="28"/>
      <c r="L74" s="25"/>
      <c r="M74" s="26"/>
    </row>
    <row r="75" spans="1:13" ht="15">
      <c r="A75" s="68"/>
      <c r="B75" s="68"/>
      <c r="C75" s="68"/>
      <c r="D75" s="68"/>
      <c r="E75" s="29" t="s">
        <v>1178</v>
      </c>
      <c r="F75" s="26">
        <v>39</v>
      </c>
      <c r="G75" s="26">
        <v>12</v>
      </c>
      <c r="H75" s="26">
        <v>468</v>
      </c>
      <c r="I75" s="26"/>
      <c r="J75" s="30" t="s">
        <v>121</v>
      </c>
      <c r="K75" s="28"/>
      <c r="L75" s="25"/>
      <c r="M75" s="26"/>
    </row>
    <row r="76" spans="1:13" ht="15">
      <c r="A76" s="68"/>
      <c r="B76" s="68"/>
      <c r="C76" s="68"/>
      <c r="D76" s="68"/>
      <c r="E76" s="29" t="s">
        <v>1179</v>
      </c>
      <c r="F76" s="26">
        <v>25</v>
      </c>
      <c r="G76" s="26">
        <v>13.2</v>
      </c>
      <c r="H76" s="26">
        <v>330</v>
      </c>
      <c r="I76" s="26"/>
      <c r="J76" s="30" t="s">
        <v>121</v>
      </c>
      <c r="K76" s="28"/>
      <c r="L76" s="25"/>
      <c r="M76" s="26"/>
    </row>
    <row r="77" spans="1:13" ht="15">
      <c r="A77" s="68"/>
      <c r="B77" s="68"/>
      <c r="C77" s="68"/>
      <c r="D77" s="68"/>
      <c r="E77" s="29" t="s">
        <v>1180</v>
      </c>
      <c r="F77" s="26">
        <v>20</v>
      </c>
      <c r="G77" s="26">
        <v>14.52</v>
      </c>
      <c r="H77" s="26">
        <v>290.39999999999998</v>
      </c>
      <c r="I77" s="26"/>
      <c r="J77" s="30" t="s">
        <v>121</v>
      </c>
      <c r="K77" s="28"/>
      <c r="L77" s="25"/>
      <c r="M77" s="26"/>
    </row>
    <row r="78" spans="1:13" ht="15">
      <c r="A78" s="68"/>
      <c r="B78" s="68"/>
      <c r="C78" s="68"/>
      <c r="D78" s="68"/>
      <c r="E78" s="29" t="s">
        <v>1181</v>
      </c>
      <c r="F78" s="26">
        <v>30</v>
      </c>
      <c r="G78" s="26">
        <v>14.52</v>
      </c>
      <c r="H78" s="26">
        <v>435.6</v>
      </c>
      <c r="I78" s="26"/>
      <c r="J78" s="30" t="s">
        <v>121</v>
      </c>
      <c r="K78" s="28"/>
      <c r="L78" s="25"/>
      <c r="M78" s="26"/>
    </row>
    <row r="79" spans="1:13" ht="15">
      <c r="A79" s="68"/>
      <c r="B79" s="68"/>
      <c r="C79" s="68"/>
      <c r="D79" s="68"/>
      <c r="E79" s="29" t="s">
        <v>371</v>
      </c>
      <c r="F79" s="26">
        <v>2</v>
      </c>
      <c r="G79" s="26">
        <v>14</v>
      </c>
      <c r="H79" s="26">
        <v>28</v>
      </c>
      <c r="I79" s="26"/>
      <c r="J79" s="30" t="s">
        <v>121</v>
      </c>
      <c r="K79" s="28"/>
      <c r="L79" s="25"/>
      <c r="M79" s="26"/>
    </row>
    <row r="80" spans="1:13" ht="15">
      <c r="A80" s="68"/>
      <c r="B80" s="68"/>
      <c r="C80" s="68"/>
      <c r="D80" s="68"/>
      <c r="E80" s="29" t="s">
        <v>372</v>
      </c>
      <c r="F80" s="26">
        <v>23</v>
      </c>
      <c r="G80" s="26">
        <v>14</v>
      </c>
      <c r="H80" s="26">
        <v>322</v>
      </c>
      <c r="I80" s="26"/>
      <c r="J80" s="30" t="s">
        <v>121</v>
      </c>
      <c r="K80" s="28"/>
      <c r="L80" s="25"/>
      <c r="M80" s="26"/>
    </row>
    <row r="81" spans="1:13" ht="15">
      <c r="A81" s="68"/>
      <c r="B81" s="68"/>
      <c r="C81" s="68"/>
      <c r="D81" s="68"/>
      <c r="E81" s="29" t="s">
        <v>373</v>
      </c>
      <c r="F81" s="26">
        <v>24</v>
      </c>
      <c r="G81" s="26">
        <v>50</v>
      </c>
      <c r="H81" s="26">
        <v>1200</v>
      </c>
      <c r="I81" s="26"/>
      <c r="J81" s="30" t="s">
        <v>121</v>
      </c>
      <c r="K81" s="28"/>
      <c r="L81" s="25"/>
      <c r="M81" s="26"/>
    </row>
    <row r="82" spans="1:13" ht="15">
      <c r="A82" s="68"/>
      <c r="B82" s="68"/>
      <c r="C82" s="68"/>
      <c r="D82" s="68"/>
      <c r="E82" s="29" t="s">
        <v>1182</v>
      </c>
      <c r="F82" s="26">
        <v>1</v>
      </c>
      <c r="G82" s="26">
        <v>9</v>
      </c>
      <c r="H82" s="26">
        <v>9</v>
      </c>
      <c r="I82" s="26"/>
      <c r="J82" s="30" t="s">
        <v>121</v>
      </c>
      <c r="K82" s="28"/>
      <c r="L82" s="25"/>
      <c r="M82" s="26"/>
    </row>
    <row r="83" spans="1:13" ht="15">
      <c r="A83" s="68"/>
      <c r="B83" s="68"/>
      <c r="C83" s="68"/>
      <c r="D83" s="68"/>
      <c r="E83" s="29" t="s">
        <v>1183</v>
      </c>
      <c r="F83" s="26">
        <v>6</v>
      </c>
      <c r="G83" s="26">
        <v>6.3</v>
      </c>
      <c r="H83" s="26">
        <v>37.799999999999997</v>
      </c>
      <c r="I83" s="26"/>
      <c r="J83" s="30" t="s">
        <v>121</v>
      </c>
      <c r="K83" s="28"/>
      <c r="L83" s="25"/>
      <c r="M83" s="26"/>
    </row>
    <row r="84" spans="1:13" ht="15">
      <c r="A84" s="68"/>
      <c r="B84" s="68"/>
      <c r="C84" s="68"/>
      <c r="D84" s="68"/>
      <c r="E84" s="29" t="s">
        <v>1184</v>
      </c>
      <c r="F84" s="26">
        <v>3</v>
      </c>
      <c r="G84" s="26">
        <v>6.3</v>
      </c>
      <c r="H84" s="26">
        <v>18.899999999999999</v>
      </c>
      <c r="I84" s="26"/>
      <c r="J84" s="30" t="s">
        <v>121</v>
      </c>
      <c r="K84" s="28"/>
      <c r="L84" s="25"/>
      <c r="M84" s="26"/>
    </row>
    <row r="85" spans="1:13" s="49" customFormat="1" ht="14.25">
      <c r="A85" s="68">
        <v>2</v>
      </c>
      <c r="B85" s="68" t="s">
        <v>40</v>
      </c>
      <c r="C85" s="66" t="s">
        <v>64</v>
      </c>
      <c r="D85" s="66"/>
      <c r="E85" s="75"/>
      <c r="F85" s="45">
        <v>2417</v>
      </c>
      <c r="G85" s="45"/>
      <c r="H85" s="45">
        <f>SUM(H86,H94)</f>
        <v>11604.73848</v>
      </c>
      <c r="I85" s="45">
        <f>SUM(I86:I105)</f>
        <v>11605</v>
      </c>
      <c r="J85" s="46"/>
      <c r="K85" s="47">
        <f>SUM(K86,K94)</f>
        <v>9224</v>
      </c>
      <c r="L85" s="44">
        <v>9035</v>
      </c>
      <c r="M85" s="45">
        <v>2570</v>
      </c>
    </row>
    <row r="86" spans="1:13" ht="15">
      <c r="A86" s="68"/>
      <c r="B86" s="68"/>
      <c r="C86" s="68">
        <v>1</v>
      </c>
      <c r="D86" s="68" t="s">
        <v>378</v>
      </c>
      <c r="E86" s="29" t="s">
        <v>118</v>
      </c>
      <c r="F86" s="26">
        <v>1966</v>
      </c>
      <c r="G86" s="26"/>
      <c r="H86" s="26">
        <f t="shared" ref="H86" si="2">SUM(H87:H93)</f>
        <v>9035.1183999999994</v>
      </c>
      <c r="I86" s="26">
        <f>ROUND(H86,0)</f>
        <v>9035</v>
      </c>
      <c r="J86" s="27"/>
      <c r="K86" s="28">
        <v>9224</v>
      </c>
      <c r="L86" s="25">
        <v>9035</v>
      </c>
      <c r="M86" s="26">
        <v>0</v>
      </c>
    </row>
    <row r="87" spans="1:13" ht="15">
      <c r="A87" s="68"/>
      <c r="B87" s="68"/>
      <c r="C87" s="68"/>
      <c r="D87" s="68"/>
      <c r="E87" s="29" t="s">
        <v>1185</v>
      </c>
      <c r="F87" s="26">
        <v>0</v>
      </c>
      <c r="G87" s="26">
        <v>0</v>
      </c>
      <c r="H87" s="26">
        <v>0</v>
      </c>
      <c r="I87" s="26"/>
      <c r="J87" s="30" t="s">
        <v>171</v>
      </c>
      <c r="K87" s="28"/>
      <c r="L87" s="25"/>
      <c r="M87" s="26"/>
    </row>
    <row r="88" spans="1:13" ht="15">
      <c r="A88" s="68"/>
      <c r="B88" s="68"/>
      <c r="C88" s="68"/>
      <c r="D88" s="68"/>
      <c r="E88" s="29" t="s">
        <v>1185</v>
      </c>
      <c r="F88" s="26">
        <v>0</v>
      </c>
      <c r="G88" s="26">
        <v>0</v>
      </c>
      <c r="H88" s="26">
        <v>0</v>
      </c>
      <c r="I88" s="26"/>
      <c r="J88" s="30" t="s">
        <v>171</v>
      </c>
      <c r="K88" s="28"/>
      <c r="L88" s="25"/>
      <c r="M88" s="26"/>
    </row>
    <row r="89" spans="1:13" ht="15">
      <c r="A89" s="68"/>
      <c r="B89" s="68"/>
      <c r="C89" s="68"/>
      <c r="D89" s="68"/>
      <c r="E89" s="29" t="s">
        <v>1186</v>
      </c>
      <c r="F89" s="26">
        <v>55</v>
      </c>
      <c r="G89" s="26">
        <v>3.3879999999999999</v>
      </c>
      <c r="H89" s="26">
        <v>186.34</v>
      </c>
      <c r="I89" s="26"/>
      <c r="J89" s="30" t="s">
        <v>121</v>
      </c>
      <c r="K89" s="28"/>
      <c r="L89" s="25"/>
      <c r="M89" s="26"/>
    </row>
    <row r="90" spans="1:13" ht="15">
      <c r="A90" s="68"/>
      <c r="B90" s="68"/>
      <c r="C90" s="68"/>
      <c r="D90" s="68"/>
      <c r="E90" s="29" t="s">
        <v>1186</v>
      </c>
      <c r="F90" s="26">
        <v>732</v>
      </c>
      <c r="G90" s="26">
        <v>3.74</v>
      </c>
      <c r="H90" s="26">
        <v>2737.68</v>
      </c>
      <c r="I90" s="26"/>
      <c r="J90" s="30" t="s">
        <v>121</v>
      </c>
      <c r="K90" s="28"/>
      <c r="L90" s="25"/>
      <c r="M90" s="26"/>
    </row>
    <row r="91" spans="1:13" ht="15">
      <c r="A91" s="68"/>
      <c r="B91" s="68"/>
      <c r="C91" s="68"/>
      <c r="D91" s="68"/>
      <c r="E91" s="29" t="s">
        <v>1187</v>
      </c>
      <c r="F91" s="26">
        <v>13</v>
      </c>
      <c r="G91" s="26">
        <v>3.96</v>
      </c>
      <c r="H91" s="26">
        <v>51.48</v>
      </c>
      <c r="I91" s="26"/>
      <c r="J91" s="30" t="s">
        <v>121</v>
      </c>
      <c r="K91" s="28"/>
      <c r="L91" s="25"/>
      <c r="M91" s="26"/>
    </row>
    <row r="92" spans="1:13" ht="15">
      <c r="A92" s="68"/>
      <c r="B92" s="68"/>
      <c r="C92" s="68"/>
      <c r="D92" s="68"/>
      <c r="E92" s="29" t="s">
        <v>1188</v>
      </c>
      <c r="F92" s="26">
        <v>715</v>
      </c>
      <c r="G92" s="26">
        <v>4.95</v>
      </c>
      <c r="H92" s="26">
        <v>3539.25</v>
      </c>
      <c r="I92" s="26"/>
      <c r="J92" s="30" t="s">
        <v>121</v>
      </c>
      <c r="K92" s="28"/>
      <c r="L92" s="25"/>
      <c r="M92" s="26"/>
    </row>
    <row r="93" spans="1:13" ht="15">
      <c r="A93" s="68"/>
      <c r="B93" s="68"/>
      <c r="C93" s="68"/>
      <c r="D93" s="68"/>
      <c r="E93" s="29" t="s">
        <v>1189</v>
      </c>
      <c r="F93" s="26">
        <v>451</v>
      </c>
      <c r="G93" s="26">
        <v>5.5884</v>
      </c>
      <c r="H93" s="26">
        <v>2520.3683999999998</v>
      </c>
      <c r="I93" s="26"/>
      <c r="J93" s="30" t="s">
        <v>121</v>
      </c>
      <c r="K93" s="28"/>
      <c r="L93" s="25"/>
      <c r="M93" s="26"/>
    </row>
    <row r="94" spans="1:13" ht="15">
      <c r="A94" s="68"/>
      <c r="B94" s="68"/>
      <c r="C94" s="68">
        <v>2</v>
      </c>
      <c r="D94" s="68" t="s">
        <v>142</v>
      </c>
      <c r="E94" s="29" t="s">
        <v>118</v>
      </c>
      <c r="F94" s="26">
        <v>451</v>
      </c>
      <c r="G94" s="26"/>
      <c r="H94" s="26">
        <f>SUM(H95:H105)</f>
        <v>2569.6200799999997</v>
      </c>
      <c r="I94" s="26">
        <f>ROUND(H94,0)</f>
        <v>2570</v>
      </c>
      <c r="J94" s="27"/>
      <c r="K94" s="28">
        <v>0</v>
      </c>
      <c r="L94" s="25">
        <v>0</v>
      </c>
      <c r="M94" s="26">
        <v>2570</v>
      </c>
    </row>
    <row r="95" spans="1:13" ht="15">
      <c r="A95" s="68"/>
      <c r="B95" s="68"/>
      <c r="C95" s="68"/>
      <c r="D95" s="68"/>
      <c r="E95" s="29" t="s">
        <v>1190</v>
      </c>
      <c r="F95" s="26">
        <v>107</v>
      </c>
      <c r="G95" s="26">
        <v>2.8344</v>
      </c>
      <c r="H95" s="26">
        <v>303.2808</v>
      </c>
      <c r="I95" s="26"/>
      <c r="J95" s="30" t="s">
        <v>121</v>
      </c>
      <c r="K95" s="28"/>
      <c r="L95" s="25"/>
      <c r="M95" s="26"/>
    </row>
    <row r="96" spans="1:13" ht="15">
      <c r="A96" s="68"/>
      <c r="B96" s="68"/>
      <c r="C96" s="68"/>
      <c r="D96" s="68"/>
      <c r="E96" s="29" t="s">
        <v>1191</v>
      </c>
      <c r="F96" s="26">
        <v>94</v>
      </c>
      <c r="G96" s="26">
        <v>2.8344</v>
      </c>
      <c r="H96" s="26">
        <v>266.43360000000001</v>
      </c>
      <c r="I96" s="26"/>
      <c r="J96" s="30" t="s">
        <v>121</v>
      </c>
      <c r="K96" s="28"/>
      <c r="L96" s="25"/>
      <c r="M96" s="26"/>
    </row>
    <row r="97" spans="1:13" ht="27.75" customHeight="1">
      <c r="A97" s="68"/>
      <c r="B97" s="68"/>
      <c r="C97" s="68"/>
      <c r="D97" s="68"/>
      <c r="E97" s="29" t="s">
        <v>1192</v>
      </c>
      <c r="F97" s="26">
        <v>1</v>
      </c>
      <c r="G97" s="26">
        <v>3.2429999999999999</v>
      </c>
      <c r="H97" s="26">
        <v>3.2429999999999999</v>
      </c>
      <c r="I97" s="26"/>
      <c r="J97" s="30" t="s">
        <v>1193</v>
      </c>
      <c r="K97" s="28"/>
      <c r="L97" s="25"/>
      <c r="M97" s="26"/>
    </row>
    <row r="98" spans="1:13" ht="15">
      <c r="A98" s="68"/>
      <c r="B98" s="68"/>
      <c r="C98" s="68"/>
      <c r="D98" s="68"/>
      <c r="E98" s="29" t="s">
        <v>1194</v>
      </c>
      <c r="F98" s="26">
        <v>110</v>
      </c>
      <c r="G98" s="26">
        <v>3.7688999999999999</v>
      </c>
      <c r="H98" s="26">
        <v>414.57900000000001</v>
      </c>
      <c r="I98" s="26"/>
      <c r="J98" s="30" t="s">
        <v>121</v>
      </c>
      <c r="K98" s="28"/>
      <c r="L98" s="25"/>
      <c r="M98" s="26"/>
    </row>
    <row r="99" spans="1:13" ht="27">
      <c r="A99" s="68"/>
      <c r="B99" s="68"/>
      <c r="C99" s="68"/>
      <c r="D99" s="68"/>
      <c r="E99" s="29" t="s">
        <v>1195</v>
      </c>
      <c r="F99" s="26">
        <v>34</v>
      </c>
      <c r="G99" s="26">
        <v>3.7688999999999999</v>
      </c>
      <c r="H99" s="26">
        <v>128.14259999999999</v>
      </c>
      <c r="I99" s="26"/>
      <c r="J99" s="30" t="s">
        <v>1196</v>
      </c>
      <c r="K99" s="28"/>
      <c r="L99" s="25"/>
      <c r="M99" s="26"/>
    </row>
    <row r="100" spans="1:13" ht="15">
      <c r="A100" s="68"/>
      <c r="B100" s="68"/>
      <c r="C100" s="68"/>
      <c r="D100" s="68"/>
      <c r="E100" s="29" t="s">
        <v>382</v>
      </c>
      <c r="F100" s="26">
        <v>3</v>
      </c>
      <c r="G100" s="26">
        <v>3.2440000000000002</v>
      </c>
      <c r="H100" s="26">
        <v>9.7319999999999993</v>
      </c>
      <c r="I100" s="26"/>
      <c r="J100" s="30" t="s">
        <v>121</v>
      </c>
      <c r="K100" s="28"/>
      <c r="L100" s="25"/>
      <c r="M100" s="26"/>
    </row>
    <row r="101" spans="1:13" ht="15">
      <c r="A101" s="68"/>
      <c r="B101" s="68"/>
      <c r="C101" s="68"/>
      <c r="D101" s="68"/>
      <c r="E101" s="29" t="s">
        <v>383</v>
      </c>
      <c r="F101" s="26">
        <v>62</v>
      </c>
      <c r="G101" s="26">
        <v>13.934340000000001</v>
      </c>
      <c r="H101" s="26">
        <v>863.92908</v>
      </c>
      <c r="I101" s="26"/>
      <c r="J101" s="30" t="s">
        <v>121</v>
      </c>
      <c r="K101" s="28"/>
      <c r="L101" s="25"/>
      <c r="M101" s="26"/>
    </row>
    <row r="102" spans="1:13" ht="15">
      <c r="A102" s="68"/>
      <c r="B102" s="68"/>
      <c r="C102" s="68"/>
      <c r="D102" s="68"/>
      <c r="E102" s="29" t="s">
        <v>1197</v>
      </c>
      <c r="F102" s="26">
        <v>12</v>
      </c>
      <c r="G102" s="26">
        <v>14.52</v>
      </c>
      <c r="H102" s="26">
        <v>174.24</v>
      </c>
      <c r="I102" s="26"/>
      <c r="J102" s="30" t="s">
        <v>121</v>
      </c>
      <c r="K102" s="28"/>
      <c r="L102" s="25"/>
      <c r="M102" s="26"/>
    </row>
    <row r="103" spans="1:13" ht="15">
      <c r="A103" s="68"/>
      <c r="B103" s="68"/>
      <c r="C103" s="68"/>
      <c r="D103" s="68"/>
      <c r="E103" s="29" t="s">
        <v>385</v>
      </c>
      <c r="F103" s="26">
        <v>1</v>
      </c>
      <c r="G103" s="26">
        <v>14</v>
      </c>
      <c r="H103" s="26">
        <v>14</v>
      </c>
      <c r="I103" s="26"/>
      <c r="J103" s="30" t="s">
        <v>121</v>
      </c>
      <c r="K103" s="28"/>
      <c r="L103" s="25"/>
      <c r="M103" s="26"/>
    </row>
    <row r="104" spans="1:13" ht="15">
      <c r="A104" s="68"/>
      <c r="B104" s="68"/>
      <c r="C104" s="68"/>
      <c r="D104" s="68"/>
      <c r="E104" s="29" t="s">
        <v>1198</v>
      </c>
      <c r="F104" s="26">
        <v>14</v>
      </c>
      <c r="G104" s="26">
        <v>14.52</v>
      </c>
      <c r="H104" s="26">
        <v>203.28</v>
      </c>
      <c r="I104" s="26"/>
      <c r="J104" s="30" t="s">
        <v>121</v>
      </c>
      <c r="K104" s="28"/>
      <c r="L104" s="25"/>
      <c r="M104" s="26"/>
    </row>
    <row r="105" spans="1:13" ht="15">
      <c r="A105" s="68"/>
      <c r="B105" s="68"/>
      <c r="C105" s="68"/>
      <c r="D105" s="68"/>
      <c r="E105" s="29" t="s">
        <v>1199</v>
      </c>
      <c r="F105" s="26">
        <v>13</v>
      </c>
      <c r="G105" s="26">
        <v>14.52</v>
      </c>
      <c r="H105" s="26">
        <v>188.76</v>
      </c>
      <c r="I105" s="26"/>
      <c r="J105" s="30" t="s">
        <v>121</v>
      </c>
      <c r="K105" s="28"/>
      <c r="L105" s="25"/>
      <c r="M105" s="26"/>
    </row>
    <row r="106" spans="1:13" s="49" customFormat="1" ht="14.25">
      <c r="A106" s="68">
        <v>3</v>
      </c>
      <c r="B106" s="68" t="s">
        <v>41</v>
      </c>
      <c r="C106" s="66" t="s">
        <v>64</v>
      </c>
      <c r="D106" s="66"/>
      <c r="E106" s="75"/>
      <c r="F106" s="45">
        <v>2595</v>
      </c>
      <c r="G106" s="45"/>
      <c r="H106" s="45">
        <f t="shared" ref="H106" si="3">SUM(H107,H128)</f>
        <v>10334.2551208</v>
      </c>
      <c r="I106" s="45">
        <f>SUM(I107:I137)</f>
        <v>10334</v>
      </c>
      <c r="J106" s="46"/>
      <c r="K106" s="47">
        <f>SUM(K107,K128)</f>
        <v>0</v>
      </c>
      <c r="L106" s="44">
        <v>0</v>
      </c>
      <c r="M106" s="45">
        <v>10334</v>
      </c>
    </row>
    <row r="107" spans="1:13" ht="15" customHeight="1">
      <c r="A107" s="68"/>
      <c r="B107" s="68"/>
      <c r="C107" s="68">
        <v>1</v>
      </c>
      <c r="D107" s="68" t="s">
        <v>2159</v>
      </c>
      <c r="E107" s="29" t="s">
        <v>118</v>
      </c>
      <c r="F107" s="26">
        <v>411</v>
      </c>
      <c r="G107" s="26"/>
      <c r="H107" s="26">
        <v>3541.9664008</v>
      </c>
      <c r="I107" s="26">
        <f>ROUND(H107,0)</f>
        <v>3542</v>
      </c>
      <c r="J107" s="27"/>
      <c r="K107" s="28">
        <v>0</v>
      </c>
      <c r="L107" s="25">
        <v>0</v>
      </c>
      <c r="M107" s="26">
        <v>3542</v>
      </c>
    </row>
    <row r="108" spans="1:13" ht="15">
      <c r="A108" s="68"/>
      <c r="B108" s="68"/>
      <c r="C108" s="68"/>
      <c r="D108" s="68"/>
      <c r="E108" s="29" t="s">
        <v>1200</v>
      </c>
      <c r="F108" s="26">
        <v>7</v>
      </c>
      <c r="G108" s="26">
        <v>6</v>
      </c>
      <c r="H108" s="26">
        <v>42</v>
      </c>
      <c r="I108" s="26"/>
      <c r="J108" s="30" t="s">
        <v>121</v>
      </c>
      <c r="K108" s="28"/>
      <c r="L108" s="25"/>
      <c r="M108" s="26"/>
    </row>
    <row r="109" spans="1:13" ht="27">
      <c r="A109" s="68"/>
      <c r="B109" s="68"/>
      <c r="C109" s="68"/>
      <c r="D109" s="68"/>
      <c r="E109" s="29" t="s">
        <v>1201</v>
      </c>
      <c r="F109" s="26">
        <v>13</v>
      </c>
      <c r="G109" s="26">
        <v>6.0263999999999998</v>
      </c>
      <c r="H109" s="26">
        <v>78.343199999999996</v>
      </c>
      <c r="I109" s="26"/>
      <c r="J109" s="30" t="s">
        <v>121</v>
      </c>
      <c r="K109" s="28"/>
      <c r="L109" s="25"/>
      <c r="M109" s="26"/>
    </row>
    <row r="110" spans="1:13" ht="15">
      <c r="A110" s="68"/>
      <c r="B110" s="68"/>
      <c r="C110" s="68"/>
      <c r="D110" s="68"/>
      <c r="E110" s="29" t="s">
        <v>1202</v>
      </c>
      <c r="F110" s="26">
        <v>8</v>
      </c>
      <c r="G110" s="26">
        <v>3.36</v>
      </c>
      <c r="H110" s="26">
        <v>26.88</v>
      </c>
      <c r="I110" s="26"/>
      <c r="J110" s="30" t="s">
        <v>121</v>
      </c>
      <c r="K110" s="28"/>
      <c r="L110" s="25"/>
      <c r="M110" s="26"/>
    </row>
    <row r="111" spans="1:13" ht="15">
      <c r="A111" s="68"/>
      <c r="B111" s="68"/>
      <c r="C111" s="68"/>
      <c r="D111" s="68"/>
      <c r="E111" s="29" t="s">
        <v>1203</v>
      </c>
      <c r="F111" s="26">
        <v>5</v>
      </c>
      <c r="G111" s="26">
        <v>3.36</v>
      </c>
      <c r="H111" s="26">
        <v>16.8</v>
      </c>
      <c r="I111" s="26"/>
      <c r="J111" s="30" t="s">
        <v>121</v>
      </c>
      <c r="K111" s="28"/>
      <c r="L111" s="25"/>
      <c r="M111" s="26"/>
    </row>
    <row r="112" spans="1:13" ht="27">
      <c r="A112" s="68"/>
      <c r="B112" s="68"/>
      <c r="C112" s="68"/>
      <c r="D112" s="68"/>
      <c r="E112" s="29" t="s">
        <v>393</v>
      </c>
      <c r="F112" s="26">
        <v>1</v>
      </c>
      <c r="G112" s="26">
        <v>2.5660799999999999</v>
      </c>
      <c r="H112" s="26">
        <v>2.5660799999999999</v>
      </c>
      <c r="I112" s="26"/>
      <c r="J112" s="30" t="s">
        <v>121</v>
      </c>
      <c r="K112" s="28"/>
      <c r="L112" s="25"/>
      <c r="M112" s="26"/>
    </row>
    <row r="113" spans="1:13" ht="27">
      <c r="A113" s="68"/>
      <c r="B113" s="68"/>
      <c r="C113" s="68"/>
      <c r="D113" s="68"/>
      <c r="E113" s="29" t="s">
        <v>393</v>
      </c>
      <c r="F113" s="26">
        <v>2</v>
      </c>
      <c r="G113" s="26">
        <v>6.4151999999999996</v>
      </c>
      <c r="H113" s="26">
        <v>12.830399999999999</v>
      </c>
      <c r="I113" s="26"/>
      <c r="J113" s="30" t="s">
        <v>121</v>
      </c>
      <c r="K113" s="28"/>
      <c r="L113" s="25"/>
      <c r="M113" s="26"/>
    </row>
    <row r="114" spans="1:13" ht="27">
      <c r="A114" s="68"/>
      <c r="B114" s="68"/>
      <c r="C114" s="68"/>
      <c r="D114" s="68"/>
      <c r="E114" s="29" t="s">
        <v>394</v>
      </c>
      <c r="F114" s="26">
        <v>3</v>
      </c>
      <c r="G114" s="26">
        <v>2.5660799999999999</v>
      </c>
      <c r="H114" s="26">
        <v>7.6982400000000002</v>
      </c>
      <c r="I114" s="26"/>
      <c r="J114" s="30" t="s">
        <v>121</v>
      </c>
      <c r="K114" s="28"/>
      <c r="L114" s="25"/>
      <c r="M114" s="26"/>
    </row>
    <row r="115" spans="1:13" ht="27">
      <c r="A115" s="68"/>
      <c r="B115" s="68"/>
      <c r="C115" s="68"/>
      <c r="D115" s="68"/>
      <c r="E115" s="29" t="s">
        <v>394</v>
      </c>
      <c r="F115" s="26">
        <v>96</v>
      </c>
      <c r="G115" s="26">
        <v>6.4151999999999996</v>
      </c>
      <c r="H115" s="26">
        <v>615.85919999999999</v>
      </c>
      <c r="I115" s="26"/>
      <c r="J115" s="30" t="s">
        <v>121</v>
      </c>
      <c r="K115" s="28"/>
      <c r="L115" s="25"/>
      <c r="M115" s="26"/>
    </row>
    <row r="116" spans="1:13" ht="27">
      <c r="A116" s="68"/>
      <c r="B116" s="68"/>
      <c r="C116" s="68"/>
      <c r="D116" s="68"/>
      <c r="E116" s="29" t="s">
        <v>397</v>
      </c>
      <c r="F116" s="26">
        <v>4</v>
      </c>
      <c r="G116" s="26">
        <v>3.8559999999999999</v>
      </c>
      <c r="H116" s="26">
        <v>15.423999999999999</v>
      </c>
      <c r="I116" s="26"/>
      <c r="J116" s="30" t="s">
        <v>121</v>
      </c>
      <c r="K116" s="28"/>
      <c r="L116" s="25"/>
      <c r="M116" s="26"/>
    </row>
    <row r="117" spans="1:13" ht="27">
      <c r="A117" s="68"/>
      <c r="B117" s="68"/>
      <c r="C117" s="68"/>
      <c r="D117" s="68"/>
      <c r="E117" s="29" t="s">
        <v>397</v>
      </c>
      <c r="F117" s="26">
        <v>18</v>
      </c>
      <c r="G117" s="26">
        <v>9.64</v>
      </c>
      <c r="H117" s="26">
        <v>173.52</v>
      </c>
      <c r="I117" s="26"/>
      <c r="J117" s="30" t="s">
        <v>121</v>
      </c>
      <c r="K117" s="28"/>
      <c r="L117" s="25"/>
      <c r="M117" s="26"/>
    </row>
    <row r="118" spans="1:13" ht="15">
      <c r="A118" s="68"/>
      <c r="B118" s="68"/>
      <c r="C118" s="68"/>
      <c r="D118" s="68"/>
      <c r="E118" s="29" t="s">
        <v>1204</v>
      </c>
      <c r="F118" s="26">
        <v>1</v>
      </c>
      <c r="G118" s="26">
        <v>6.1579499999999996</v>
      </c>
      <c r="H118" s="26">
        <v>6.1579499999999996</v>
      </c>
      <c r="I118" s="26"/>
      <c r="J118" s="30" t="s">
        <v>121</v>
      </c>
      <c r="K118" s="28"/>
      <c r="L118" s="25"/>
      <c r="M118" s="26"/>
    </row>
    <row r="119" spans="1:13" ht="15">
      <c r="A119" s="68"/>
      <c r="B119" s="68"/>
      <c r="C119" s="68"/>
      <c r="D119" s="68"/>
      <c r="E119" s="29" t="s">
        <v>1205</v>
      </c>
      <c r="F119" s="26">
        <v>17</v>
      </c>
      <c r="G119" s="26">
        <v>7.0900499999999997</v>
      </c>
      <c r="H119" s="26">
        <v>120.53085</v>
      </c>
      <c r="I119" s="26"/>
      <c r="J119" s="30" t="s">
        <v>121</v>
      </c>
      <c r="K119" s="28"/>
      <c r="L119" s="25"/>
      <c r="M119" s="26"/>
    </row>
    <row r="120" spans="1:13" ht="15">
      <c r="A120" s="68"/>
      <c r="B120" s="68"/>
      <c r="C120" s="68"/>
      <c r="D120" s="68"/>
      <c r="E120" s="29" t="s">
        <v>1206</v>
      </c>
      <c r="F120" s="26">
        <v>83</v>
      </c>
      <c r="G120" s="26">
        <v>6.1579499999999996</v>
      </c>
      <c r="H120" s="26">
        <v>511.10984999999999</v>
      </c>
      <c r="I120" s="26"/>
      <c r="J120" s="30" t="s">
        <v>121</v>
      </c>
      <c r="K120" s="28"/>
      <c r="L120" s="25"/>
      <c r="M120" s="26"/>
    </row>
    <row r="121" spans="1:13" ht="15">
      <c r="A121" s="68"/>
      <c r="B121" s="68"/>
      <c r="C121" s="68"/>
      <c r="D121" s="68"/>
      <c r="E121" s="29" t="s">
        <v>1207</v>
      </c>
      <c r="F121" s="26">
        <v>18</v>
      </c>
      <c r="G121" s="26">
        <v>7.0900499999999997</v>
      </c>
      <c r="H121" s="26">
        <v>127.62090000000001</v>
      </c>
      <c r="I121" s="26"/>
      <c r="J121" s="30" t="s">
        <v>121</v>
      </c>
      <c r="K121" s="28"/>
      <c r="L121" s="25"/>
      <c r="M121" s="26"/>
    </row>
    <row r="122" spans="1:13" ht="15">
      <c r="A122" s="68">
        <v>3</v>
      </c>
      <c r="B122" s="68" t="s">
        <v>2161</v>
      </c>
      <c r="C122" s="68">
        <v>1</v>
      </c>
      <c r="D122" s="68" t="s">
        <v>2159</v>
      </c>
      <c r="E122" s="29" t="s">
        <v>1208</v>
      </c>
      <c r="F122" s="26">
        <v>9</v>
      </c>
      <c r="G122" s="26">
        <v>6.1579499999999996</v>
      </c>
      <c r="H122" s="26">
        <v>55.421550000000003</v>
      </c>
      <c r="I122" s="26"/>
      <c r="J122" s="30" t="s">
        <v>121</v>
      </c>
      <c r="K122" s="28"/>
      <c r="L122" s="25"/>
      <c r="M122" s="26"/>
    </row>
    <row r="123" spans="1:13" ht="15">
      <c r="A123" s="68"/>
      <c r="B123" s="68"/>
      <c r="C123" s="68"/>
      <c r="D123" s="68"/>
      <c r="E123" s="29" t="s">
        <v>1209</v>
      </c>
      <c r="F123" s="26">
        <v>49</v>
      </c>
      <c r="G123" s="26">
        <v>5.8424192000000001</v>
      </c>
      <c r="H123" s="26">
        <v>286.27854079999997</v>
      </c>
      <c r="I123" s="26"/>
      <c r="J123" s="30" t="s">
        <v>121</v>
      </c>
      <c r="K123" s="28"/>
      <c r="L123" s="25"/>
      <c r="M123" s="26"/>
    </row>
    <row r="124" spans="1:13" ht="15">
      <c r="A124" s="68"/>
      <c r="B124" s="68"/>
      <c r="C124" s="68"/>
      <c r="D124" s="68"/>
      <c r="E124" s="29" t="s">
        <v>1210</v>
      </c>
      <c r="F124" s="26">
        <v>2</v>
      </c>
      <c r="G124" s="26">
        <v>6.74282</v>
      </c>
      <c r="H124" s="26">
        <v>13.48564</v>
      </c>
      <c r="I124" s="26"/>
      <c r="J124" s="30" t="s">
        <v>121</v>
      </c>
      <c r="K124" s="28"/>
      <c r="L124" s="25"/>
      <c r="M124" s="26"/>
    </row>
    <row r="125" spans="1:13" ht="15">
      <c r="A125" s="68"/>
      <c r="B125" s="68"/>
      <c r="C125" s="68"/>
      <c r="D125" s="68"/>
      <c r="E125" s="29" t="s">
        <v>1211</v>
      </c>
      <c r="F125" s="26">
        <v>48</v>
      </c>
      <c r="G125" s="26">
        <v>21.78</v>
      </c>
      <c r="H125" s="26">
        <v>1045.44</v>
      </c>
      <c r="I125" s="26"/>
      <c r="J125" s="30" t="s">
        <v>121</v>
      </c>
      <c r="K125" s="28"/>
      <c r="L125" s="25"/>
      <c r="M125" s="26"/>
    </row>
    <row r="126" spans="1:13" ht="15">
      <c r="A126" s="68"/>
      <c r="B126" s="68"/>
      <c r="C126" s="68"/>
      <c r="D126" s="68"/>
      <c r="E126" s="29" t="s">
        <v>407</v>
      </c>
      <c r="F126" s="26">
        <v>26</v>
      </c>
      <c r="G126" s="26">
        <v>14</v>
      </c>
      <c r="H126" s="26">
        <v>364</v>
      </c>
      <c r="I126" s="26"/>
      <c r="J126" s="30" t="s">
        <v>121</v>
      </c>
      <c r="K126" s="28"/>
      <c r="L126" s="25"/>
      <c r="M126" s="26"/>
    </row>
    <row r="127" spans="1:13" ht="27">
      <c r="A127" s="68"/>
      <c r="B127" s="68"/>
      <c r="C127" s="68"/>
      <c r="D127" s="68"/>
      <c r="E127" s="29" t="s">
        <v>409</v>
      </c>
      <c r="F127" s="26">
        <v>1</v>
      </c>
      <c r="G127" s="26">
        <v>20</v>
      </c>
      <c r="H127" s="26">
        <v>20</v>
      </c>
      <c r="I127" s="26"/>
      <c r="J127" s="30" t="s">
        <v>121</v>
      </c>
      <c r="K127" s="28"/>
      <c r="L127" s="25"/>
      <c r="M127" s="26"/>
    </row>
    <row r="128" spans="1:13" ht="15">
      <c r="A128" s="68"/>
      <c r="B128" s="68"/>
      <c r="C128" s="68">
        <v>2</v>
      </c>
      <c r="D128" s="68" t="s">
        <v>2160</v>
      </c>
      <c r="E128" s="29" t="s">
        <v>118</v>
      </c>
      <c r="F128" s="26">
        <v>2184</v>
      </c>
      <c r="G128" s="26"/>
      <c r="H128" s="26">
        <f t="shared" ref="H128" si="4">SUM(H129:H137)</f>
        <v>6792.2887199999996</v>
      </c>
      <c r="I128" s="26">
        <f>ROUND(H128,0)</f>
        <v>6792</v>
      </c>
      <c r="J128" s="27"/>
      <c r="K128" s="28">
        <v>0</v>
      </c>
      <c r="L128" s="25">
        <v>0</v>
      </c>
      <c r="M128" s="26">
        <v>6792</v>
      </c>
    </row>
    <row r="129" spans="1:13" ht="15">
      <c r="A129" s="68"/>
      <c r="B129" s="68"/>
      <c r="C129" s="68"/>
      <c r="D129" s="68"/>
      <c r="E129" s="29" t="s">
        <v>148</v>
      </c>
      <c r="F129" s="26">
        <v>1</v>
      </c>
      <c r="G129" s="26">
        <v>2.1791999999999998</v>
      </c>
      <c r="H129" s="26">
        <v>2.1791999999999998</v>
      </c>
      <c r="I129" s="26"/>
      <c r="J129" s="30" t="s">
        <v>121</v>
      </c>
      <c r="K129" s="28"/>
      <c r="L129" s="25"/>
      <c r="M129" s="26"/>
    </row>
    <row r="130" spans="1:13" ht="15">
      <c r="A130" s="68"/>
      <c r="B130" s="68"/>
      <c r="C130" s="68"/>
      <c r="D130" s="68"/>
      <c r="E130" s="29" t="s">
        <v>148</v>
      </c>
      <c r="F130" s="26">
        <v>21</v>
      </c>
      <c r="G130" s="26">
        <v>5.4480000000000004</v>
      </c>
      <c r="H130" s="26">
        <v>114.408</v>
      </c>
      <c r="I130" s="26"/>
      <c r="J130" s="30" t="s">
        <v>121</v>
      </c>
      <c r="K130" s="28"/>
      <c r="L130" s="25"/>
      <c r="M130" s="26"/>
    </row>
    <row r="131" spans="1:13" ht="15">
      <c r="A131" s="68"/>
      <c r="B131" s="68"/>
      <c r="C131" s="68"/>
      <c r="D131" s="68"/>
      <c r="E131" s="29" t="s">
        <v>152</v>
      </c>
      <c r="F131" s="26">
        <v>2</v>
      </c>
      <c r="G131" s="26">
        <v>5.4480000000000004</v>
      </c>
      <c r="H131" s="26">
        <v>10.896000000000001</v>
      </c>
      <c r="I131" s="26"/>
      <c r="J131" s="30" t="s">
        <v>121</v>
      </c>
      <c r="K131" s="28"/>
      <c r="L131" s="25"/>
      <c r="M131" s="26"/>
    </row>
    <row r="132" spans="1:13" ht="15">
      <c r="A132" s="68"/>
      <c r="B132" s="68"/>
      <c r="C132" s="68"/>
      <c r="D132" s="68"/>
      <c r="E132" s="29" t="s">
        <v>410</v>
      </c>
      <c r="F132" s="26">
        <v>864</v>
      </c>
      <c r="G132" s="26">
        <v>2.2300800000000001</v>
      </c>
      <c r="H132" s="26">
        <v>1926.7891199999999</v>
      </c>
      <c r="I132" s="26"/>
      <c r="J132" s="30" t="s">
        <v>121</v>
      </c>
      <c r="K132" s="28"/>
      <c r="L132" s="25"/>
      <c r="M132" s="26"/>
    </row>
    <row r="133" spans="1:13" ht="15">
      <c r="A133" s="68"/>
      <c r="B133" s="68"/>
      <c r="C133" s="68"/>
      <c r="D133" s="68"/>
      <c r="E133" s="29" t="s">
        <v>410</v>
      </c>
      <c r="F133" s="26">
        <v>277</v>
      </c>
      <c r="G133" s="26">
        <v>5.5751999999999997</v>
      </c>
      <c r="H133" s="26">
        <v>1544.3304000000001</v>
      </c>
      <c r="I133" s="26"/>
      <c r="J133" s="30" t="s">
        <v>121</v>
      </c>
      <c r="K133" s="28"/>
      <c r="L133" s="25"/>
      <c r="M133" s="26"/>
    </row>
    <row r="134" spans="1:13" ht="15">
      <c r="A134" s="68"/>
      <c r="B134" s="68"/>
      <c r="C134" s="68"/>
      <c r="D134" s="68"/>
      <c r="E134" s="29" t="s">
        <v>411</v>
      </c>
      <c r="F134" s="26">
        <v>180</v>
      </c>
      <c r="G134" s="26">
        <v>2.3664000000000001</v>
      </c>
      <c r="H134" s="26">
        <v>425.952</v>
      </c>
      <c r="I134" s="26"/>
      <c r="J134" s="30" t="s">
        <v>121</v>
      </c>
      <c r="K134" s="28"/>
      <c r="L134" s="25"/>
      <c r="M134" s="26"/>
    </row>
    <row r="135" spans="1:13" ht="15">
      <c r="A135" s="68"/>
      <c r="B135" s="68"/>
      <c r="C135" s="68"/>
      <c r="D135" s="68"/>
      <c r="E135" s="29" t="s">
        <v>1212</v>
      </c>
      <c r="F135" s="26">
        <v>782</v>
      </c>
      <c r="G135" s="26">
        <v>3.222</v>
      </c>
      <c r="H135" s="26">
        <v>2519.6039999999998</v>
      </c>
      <c r="I135" s="26"/>
      <c r="J135" s="30" t="s">
        <v>121</v>
      </c>
      <c r="K135" s="28"/>
      <c r="L135" s="25"/>
      <c r="M135" s="26"/>
    </row>
    <row r="136" spans="1:13" ht="15">
      <c r="A136" s="68"/>
      <c r="B136" s="68"/>
      <c r="C136" s="68"/>
      <c r="D136" s="68"/>
      <c r="E136" s="29" t="s">
        <v>1213</v>
      </c>
      <c r="F136" s="26">
        <v>14</v>
      </c>
      <c r="G136" s="26">
        <v>2.52</v>
      </c>
      <c r="H136" s="26">
        <f>F136*G136</f>
        <v>35.28</v>
      </c>
      <c r="I136" s="26"/>
      <c r="J136" s="30" t="s">
        <v>1214</v>
      </c>
      <c r="K136" s="28"/>
      <c r="L136" s="25"/>
      <c r="M136" s="26"/>
    </row>
    <row r="137" spans="1:13" ht="15">
      <c r="A137" s="68"/>
      <c r="B137" s="68"/>
      <c r="C137" s="68"/>
      <c r="D137" s="68"/>
      <c r="E137" s="29" t="s">
        <v>1215</v>
      </c>
      <c r="F137" s="26">
        <v>43</v>
      </c>
      <c r="G137" s="26">
        <v>4.95</v>
      </c>
      <c r="H137" s="26">
        <f>F137*G137</f>
        <v>212.85</v>
      </c>
      <c r="I137" s="26"/>
      <c r="J137" s="30" t="s">
        <v>1216</v>
      </c>
      <c r="K137" s="28"/>
      <c r="L137" s="25"/>
      <c r="M137" s="26"/>
    </row>
    <row r="138" spans="1:13" s="49" customFormat="1" ht="14.25">
      <c r="A138" s="68">
        <v>4</v>
      </c>
      <c r="B138" s="68" t="s">
        <v>42</v>
      </c>
      <c r="C138" s="66" t="s">
        <v>64</v>
      </c>
      <c r="D138" s="66"/>
      <c r="E138" s="75"/>
      <c r="F138" s="45">
        <v>10</v>
      </c>
      <c r="G138" s="45"/>
      <c r="H138" s="45">
        <v>11</v>
      </c>
      <c r="I138" s="45">
        <f>SUM(I139:I146)</f>
        <v>11</v>
      </c>
      <c r="J138" s="46"/>
      <c r="K138" s="47">
        <v>1840</v>
      </c>
      <c r="L138" s="44">
        <v>11</v>
      </c>
      <c r="M138" s="45">
        <v>0</v>
      </c>
    </row>
    <row r="139" spans="1:13" ht="15">
      <c r="A139" s="68"/>
      <c r="B139" s="68"/>
      <c r="C139" s="68">
        <v>1</v>
      </c>
      <c r="D139" s="68" t="s">
        <v>412</v>
      </c>
      <c r="E139" s="29" t="s">
        <v>118</v>
      </c>
      <c r="F139" s="26">
        <v>10</v>
      </c>
      <c r="G139" s="26"/>
      <c r="H139" s="26">
        <v>11</v>
      </c>
      <c r="I139" s="26">
        <f>ROUND(H139,0)</f>
        <v>11</v>
      </c>
      <c r="J139" s="27"/>
      <c r="K139" s="28">
        <v>1840</v>
      </c>
      <c r="L139" s="25">
        <v>11</v>
      </c>
      <c r="M139" s="26">
        <v>0</v>
      </c>
    </row>
    <row r="140" spans="1:13" ht="27">
      <c r="A140" s="68"/>
      <c r="B140" s="68"/>
      <c r="C140" s="68"/>
      <c r="D140" s="68"/>
      <c r="E140" s="29" t="s">
        <v>1217</v>
      </c>
      <c r="F140" s="26">
        <v>10</v>
      </c>
      <c r="G140" s="26">
        <v>1.1000000000000001</v>
      </c>
      <c r="H140" s="26">
        <v>11</v>
      </c>
      <c r="I140" s="26"/>
      <c r="J140" s="30" t="s">
        <v>121</v>
      </c>
      <c r="K140" s="28"/>
      <c r="L140" s="25"/>
      <c r="M140" s="26"/>
    </row>
    <row r="141" spans="1:13" ht="27">
      <c r="A141" s="68"/>
      <c r="B141" s="68"/>
      <c r="C141" s="68"/>
      <c r="D141" s="68"/>
      <c r="E141" s="29" t="s">
        <v>413</v>
      </c>
      <c r="F141" s="26">
        <v>0</v>
      </c>
      <c r="G141" s="26">
        <v>0</v>
      </c>
      <c r="H141" s="26">
        <v>0</v>
      </c>
      <c r="I141" s="26"/>
      <c r="J141" s="30" t="s">
        <v>1218</v>
      </c>
      <c r="K141" s="28"/>
      <c r="L141" s="25"/>
      <c r="M141" s="26"/>
    </row>
    <row r="142" spans="1:13" ht="27">
      <c r="A142" s="68"/>
      <c r="B142" s="68"/>
      <c r="C142" s="68"/>
      <c r="D142" s="68"/>
      <c r="E142" s="29" t="s">
        <v>413</v>
      </c>
      <c r="F142" s="26">
        <v>0</v>
      </c>
      <c r="G142" s="26">
        <v>0</v>
      </c>
      <c r="H142" s="26">
        <v>0</v>
      </c>
      <c r="I142" s="26"/>
      <c r="J142" s="30" t="s">
        <v>1219</v>
      </c>
      <c r="K142" s="28"/>
      <c r="L142" s="25"/>
      <c r="M142" s="26"/>
    </row>
    <row r="143" spans="1:13" ht="27">
      <c r="A143" s="68"/>
      <c r="B143" s="68"/>
      <c r="C143" s="68"/>
      <c r="D143" s="68"/>
      <c r="E143" s="29" t="s">
        <v>413</v>
      </c>
      <c r="F143" s="26">
        <v>0</v>
      </c>
      <c r="G143" s="26">
        <v>0</v>
      </c>
      <c r="H143" s="26">
        <v>0</v>
      </c>
      <c r="I143" s="26"/>
      <c r="J143" s="30" t="s">
        <v>1220</v>
      </c>
      <c r="K143" s="28"/>
      <c r="L143" s="25"/>
      <c r="M143" s="26"/>
    </row>
    <row r="144" spans="1:13" ht="15">
      <c r="A144" s="68"/>
      <c r="B144" s="68"/>
      <c r="C144" s="68"/>
      <c r="D144" s="68"/>
      <c r="E144" s="29" t="s">
        <v>1221</v>
      </c>
      <c r="F144" s="26">
        <v>0</v>
      </c>
      <c r="G144" s="26">
        <v>0</v>
      </c>
      <c r="H144" s="26">
        <v>0</v>
      </c>
      <c r="I144" s="26"/>
      <c r="J144" s="30" t="s">
        <v>1222</v>
      </c>
      <c r="K144" s="28"/>
      <c r="L144" s="25"/>
      <c r="M144" s="26"/>
    </row>
    <row r="145" spans="1:13" ht="15">
      <c r="A145" s="68"/>
      <c r="B145" s="68"/>
      <c r="C145" s="68"/>
      <c r="D145" s="68"/>
      <c r="E145" s="29" t="s">
        <v>1223</v>
      </c>
      <c r="F145" s="26">
        <v>0</v>
      </c>
      <c r="G145" s="26">
        <v>0</v>
      </c>
      <c r="H145" s="26">
        <v>0</v>
      </c>
      <c r="I145" s="26"/>
      <c r="J145" s="30" t="s">
        <v>1224</v>
      </c>
      <c r="K145" s="28"/>
      <c r="L145" s="25"/>
      <c r="M145" s="26"/>
    </row>
    <row r="146" spans="1:13" ht="15">
      <c r="A146" s="68"/>
      <c r="B146" s="68"/>
      <c r="C146" s="68"/>
      <c r="D146" s="68"/>
      <c r="E146" s="29" t="s">
        <v>1223</v>
      </c>
      <c r="F146" s="26">
        <v>0</v>
      </c>
      <c r="G146" s="26">
        <v>0</v>
      </c>
      <c r="H146" s="26">
        <v>0</v>
      </c>
      <c r="I146" s="26"/>
      <c r="J146" s="30" t="s">
        <v>1225</v>
      </c>
      <c r="K146" s="28"/>
      <c r="L146" s="25"/>
      <c r="M146" s="26"/>
    </row>
    <row r="147" spans="1:13" s="49" customFormat="1" ht="14.25">
      <c r="A147" s="68">
        <v>5</v>
      </c>
      <c r="B147" s="68" t="s">
        <v>43</v>
      </c>
      <c r="C147" s="66" t="s">
        <v>64</v>
      </c>
      <c r="D147" s="66"/>
      <c r="E147" s="75"/>
      <c r="F147" s="45">
        <v>757</v>
      </c>
      <c r="G147" s="45"/>
      <c r="H147" s="45">
        <v>2306.9119999999998</v>
      </c>
      <c r="I147" s="45">
        <f>SUM(I148:I151)</f>
        <v>2307</v>
      </c>
      <c r="J147" s="46"/>
      <c r="K147" s="47">
        <v>0</v>
      </c>
      <c r="L147" s="44">
        <v>0</v>
      </c>
      <c r="M147" s="45">
        <v>2307</v>
      </c>
    </row>
    <row r="148" spans="1:13" ht="15">
      <c r="A148" s="68"/>
      <c r="B148" s="68"/>
      <c r="C148" s="68">
        <v>1</v>
      </c>
      <c r="D148" s="68" t="s">
        <v>414</v>
      </c>
      <c r="E148" s="29" t="s">
        <v>118</v>
      </c>
      <c r="F148" s="26">
        <v>757</v>
      </c>
      <c r="G148" s="26"/>
      <c r="H148" s="26">
        <v>2306.9119999999998</v>
      </c>
      <c r="I148" s="26">
        <f>ROUND(H148,0)</f>
        <v>2307</v>
      </c>
      <c r="J148" s="27"/>
      <c r="K148" s="28">
        <v>0</v>
      </c>
      <c r="L148" s="25">
        <v>0</v>
      </c>
      <c r="M148" s="26">
        <v>2307</v>
      </c>
    </row>
    <row r="149" spans="1:13" ht="15">
      <c r="A149" s="68"/>
      <c r="B149" s="68"/>
      <c r="C149" s="68"/>
      <c r="D149" s="68"/>
      <c r="E149" s="29" t="s">
        <v>415</v>
      </c>
      <c r="F149" s="26">
        <v>455</v>
      </c>
      <c r="G149" s="26">
        <v>2.472</v>
      </c>
      <c r="H149" s="26">
        <v>1124.76</v>
      </c>
      <c r="I149" s="26"/>
      <c r="J149" s="30" t="s">
        <v>121</v>
      </c>
      <c r="K149" s="28"/>
      <c r="L149" s="25"/>
      <c r="M149" s="26"/>
    </row>
    <row r="150" spans="1:13" ht="15">
      <c r="A150" s="68"/>
      <c r="B150" s="68"/>
      <c r="C150" s="68"/>
      <c r="D150" s="68"/>
      <c r="E150" s="29" t="s">
        <v>416</v>
      </c>
      <c r="F150" s="26">
        <v>166</v>
      </c>
      <c r="G150" s="26">
        <v>2.472</v>
      </c>
      <c r="H150" s="26">
        <v>410.35199999999998</v>
      </c>
      <c r="I150" s="26"/>
      <c r="J150" s="30" t="s">
        <v>121</v>
      </c>
      <c r="K150" s="28"/>
      <c r="L150" s="25"/>
      <c r="M150" s="26"/>
    </row>
    <row r="151" spans="1:13" ht="15">
      <c r="A151" s="68"/>
      <c r="B151" s="68"/>
      <c r="C151" s="68"/>
      <c r="D151" s="68"/>
      <c r="E151" s="29" t="s">
        <v>417</v>
      </c>
      <c r="F151" s="26">
        <v>136</v>
      </c>
      <c r="G151" s="26">
        <v>5.6749999999999998</v>
      </c>
      <c r="H151" s="26">
        <v>771.8</v>
      </c>
      <c r="I151" s="26"/>
      <c r="J151" s="30" t="s">
        <v>121</v>
      </c>
      <c r="K151" s="28"/>
      <c r="L151" s="25"/>
      <c r="M151" s="26"/>
    </row>
    <row r="152" spans="1:13" s="49" customFormat="1" ht="14.25">
      <c r="A152" s="68">
        <v>6</v>
      </c>
      <c r="B152" s="68" t="s">
        <v>44</v>
      </c>
      <c r="C152" s="66" t="s">
        <v>64</v>
      </c>
      <c r="D152" s="66"/>
      <c r="E152" s="75"/>
      <c r="F152" s="45">
        <v>17233</v>
      </c>
      <c r="G152" s="45"/>
      <c r="H152" s="45">
        <v>83864.636400000003</v>
      </c>
      <c r="I152" s="45">
        <f>SUM(I153:I248)</f>
        <v>83865</v>
      </c>
      <c r="J152" s="46"/>
      <c r="K152" s="47">
        <f>SUM(K153,K179,K232,K246)</f>
        <v>3320</v>
      </c>
      <c r="L152" s="44">
        <v>796</v>
      </c>
      <c r="M152" s="45">
        <v>83069</v>
      </c>
    </row>
    <row r="153" spans="1:13" ht="15">
      <c r="A153" s="68"/>
      <c r="B153" s="68"/>
      <c r="C153" s="68">
        <v>1</v>
      </c>
      <c r="D153" s="68" t="s">
        <v>154</v>
      </c>
      <c r="E153" s="29" t="s">
        <v>118</v>
      </c>
      <c r="F153" s="26">
        <v>14254</v>
      </c>
      <c r="G153" s="26"/>
      <c r="H153" s="26">
        <v>45497.574000000001</v>
      </c>
      <c r="I153" s="26">
        <f>ROUND(H153,0)</f>
        <v>45498</v>
      </c>
      <c r="J153" s="27"/>
      <c r="K153" s="28">
        <v>522</v>
      </c>
      <c r="L153" s="25">
        <v>522</v>
      </c>
      <c r="M153" s="26">
        <v>44976</v>
      </c>
    </row>
    <row r="154" spans="1:13" ht="15">
      <c r="A154" s="68"/>
      <c r="B154" s="68"/>
      <c r="C154" s="68"/>
      <c r="D154" s="68"/>
      <c r="E154" s="29" t="s">
        <v>422</v>
      </c>
      <c r="F154" s="26">
        <v>168</v>
      </c>
      <c r="G154" s="26">
        <v>1.1000000000000001</v>
      </c>
      <c r="H154" s="26">
        <v>184.8</v>
      </c>
      <c r="I154" s="26"/>
      <c r="J154" s="30" t="s">
        <v>121</v>
      </c>
      <c r="K154" s="28"/>
      <c r="L154" s="25"/>
      <c r="M154" s="26"/>
    </row>
    <row r="155" spans="1:13" ht="15">
      <c r="A155" s="68"/>
      <c r="B155" s="68"/>
      <c r="C155" s="68"/>
      <c r="D155" s="68"/>
      <c r="E155" s="29" t="s">
        <v>422</v>
      </c>
      <c r="F155" s="26">
        <v>294</v>
      </c>
      <c r="G155" s="26">
        <v>1.68</v>
      </c>
      <c r="H155" s="26">
        <v>493.92</v>
      </c>
      <c r="I155" s="26"/>
      <c r="J155" s="30" t="s">
        <v>121</v>
      </c>
      <c r="K155" s="28"/>
      <c r="L155" s="25"/>
      <c r="M155" s="26"/>
    </row>
    <row r="156" spans="1:13" ht="15">
      <c r="A156" s="68"/>
      <c r="B156" s="68"/>
      <c r="C156" s="68"/>
      <c r="D156" s="68"/>
      <c r="E156" s="29" t="s">
        <v>422</v>
      </c>
      <c r="F156" s="26">
        <v>90</v>
      </c>
      <c r="G156" s="26">
        <v>2.4</v>
      </c>
      <c r="H156" s="26">
        <v>216</v>
      </c>
      <c r="I156" s="26"/>
      <c r="J156" s="30" t="s">
        <v>121</v>
      </c>
      <c r="K156" s="28"/>
      <c r="L156" s="25"/>
      <c r="M156" s="26"/>
    </row>
    <row r="157" spans="1:13" ht="15">
      <c r="A157" s="68"/>
      <c r="B157" s="68"/>
      <c r="C157" s="68"/>
      <c r="D157" s="68"/>
      <c r="E157" s="29" t="s">
        <v>1226</v>
      </c>
      <c r="F157" s="26">
        <v>425</v>
      </c>
      <c r="G157" s="26">
        <v>2.2000000000000002</v>
      </c>
      <c r="H157" s="26">
        <v>935</v>
      </c>
      <c r="I157" s="26"/>
      <c r="J157" s="30" t="s">
        <v>121</v>
      </c>
      <c r="K157" s="28"/>
      <c r="L157" s="25"/>
      <c r="M157" s="26"/>
    </row>
    <row r="158" spans="1:13" ht="15">
      <c r="A158" s="68"/>
      <c r="B158" s="68"/>
      <c r="C158" s="68"/>
      <c r="D158" s="68"/>
      <c r="E158" s="29" t="s">
        <v>423</v>
      </c>
      <c r="F158" s="26">
        <v>49</v>
      </c>
      <c r="G158" s="26">
        <v>3.3879999999999999</v>
      </c>
      <c r="H158" s="26">
        <v>166.012</v>
      </c>
      <c r="I158" s="26"/>
      <c r="J158" s="30" t="s">
        <v>121</v>
      </c>
      <c r="K158" s="28"/>
      <c r="L158" s="25"/>
      <c r="M158" s="26"/>
    </row>
    <row r="159" spans="1:13" ht="15">
      <c r="A159" s="68"/>
      <c r="B159" s="68"/>
      <c r="C159" s="68"/>
      <c r="D159" s="68"/>
      <c r="E159" s="29" t="s">
        <v>423</v>
      </c>
      <c r="F159" s="26">
        <v>937</v>
      </c>
      <c r="G159" s="26">
        <v>4.84</v>
      </c>
      <c r="H159" s="26">
        <v>4535.08</v>
      </c>
      <c r="I159" s="26"/>
      <c r="J159" s="30" t="s">
        <v>121</v>
      </c>
      <c r="K159" s="28"/>
      <c r="L159" s="25"/>
      <c r="M159" s="26"/>
    </row>
    <row r="160" spans="1:13" ht="15">
      <c r="A160" s="68"/>
      <c r="B160" s="68"/>
      <c r="C160" s="68"/>
      <c r="D160" s="68"/>
      <c r="E160" s="29" t="s">
        <v>423</v>
      </c>
      <c r="F160" s="26">
        <v>92</v>
      </c>
      <c r="G160" s="26">
        <v>4.95</v>
      </c>
      <c r="H160" s="26">
        <v>455.4</v>
      </c>
      <c r="I160" s="26"/>
      <c r="J160" s="30" t="s">
        <v>121</v>
      </c>
      <c r="K160" s="28"/>
      <c r="L160" s="25"/>
      <c r="M160" s="26"/>
    </row>
    <row r="161" spans="1:13" ht="15">
      <c r="A161" s="68"/>
      <c r="B161" s="68"/>
      <c r="C161" s="68"/>
      <c r="D161" s="68"/>
      <c r="E161" s="29" t="s">
        <v>1227</v>
      </c>
      <c r="F161" s="26">
        <v>84</v>
      </c>
      <c r="G161" s="26">
        <v>4.95</v>
      </c>
      <c r="H161" s="26">
        <v>415.8</v>
      </c>
      <c r="I161" s="26"/>
      <c r="J161" s="30" t="s">
        <v>121</v>
      </c>
      <c r="K161" s="28"/>
      <c r="L161" s="25"/>
      <c r="M161" s="26"/>
    </row>
    <row r="162" spans="1:13" ht="15">
      <c r="A162" s="68"/>
      <c r="B162" s="68"/>
      <c r="C162" s="68"/>
      <c r="D162" s="68"/>
      <c r="E162" s="29" t="s">
        <v>1228</v>
      </c>
      <c r="F162" s="26">
        <v>34</v>
      </c>
      <c r="G162" s="26">
        <v>6.05</v>
      </c>
      <c r="H162" s="26">
        <v>205.7</v>
      </c>
      <c r="I162" s="26"/>
      <c r="J162" s="30" t="s">
        <v>121</v>
      </c>
      <c r="K162" s="28"/>
      <c r="L162" s="25"/>
      <c r="M162" s="26"/>
    </row>
    <row r="163" spans="1:13" ht="15">
      <c r="A163" s="68"/>
      <c r="B163" s="68"/>
      <c r="C163" s="68"/>
      <c r="D163" s="68"/>
      <c r="E163" s="29" t="s">
        <v>1229</v>
      </c>
      <c r="F163" s="26">
        <v>11</v>
      </c>
      <c r="G163" s="26">
        <v>4.95</v>
      </c>
      <c r="H163" s="26">
        <v>54.45</v>
      </c>
      <c r="I163" s="26"/>
      <c r="J163" s="30" t="s">
        <v>121</v>
      </c>
      <c r="K163" s="28"/>
      <c r="L163" s="25"/>
      <c r="M163" s="26"/>
    </row>
    <row r="164" spans="1:13" ht="15">
      <c r="A164" s="68"/>
      <c r="B164" s="68"/>
      <c r="C164" s="68"/>
      <c r="D164" s="68"/>
      <c r="E164" s="29" t="s">
        <v>1230</v>
      </c>
      <c r="F164" s="26">
        <v>84</v>
      </c>
      <c r="G164" s="26">
        <v>3.3879999999999999</v>
      </c>
      <c r="H164" s="26">
        <v>284.59199999999998</v>
      </c>
      <c r="I164" s="26"/>
      <c r="J164" s="30" t="s">
        <v>121</v>
      </c>
      <c r="K164" s="28"/>
      <c r="L164" s="25"/>
      <c r="M164" s="26"/>
    </row>
    <row r="165" spans="1:13" ht="15">
      <c r="A165" s="68"/>
      <c r="B165" s="68"/>
      <c r="C165" s="68"/>
      <c r="D165" s="68"/>
      <c r="E165" s="29" t="s">
        <v>1230</v>
      </c>
      <c r="F165" s="26">
        <v>4007</v>
      </c>
      <c r="G165" s="26">
        <v>4.2</v>
      </c>
      <c r="H165" s="26">
        <v>16829.400000000001</v>
      </c>
      <c r="I165" s="26"/>
      <c r="J165" s="30" t="s">
        <v>121</v>
      </c>
      <c r="K165" s="28"/>
      <c r="L165" s="25"/>
      <c r="M165" s="26"/>
    </row>
    <row r="166" spans="1:13" ht="15">
      <c r="A166" s="68"/>
      <c r="B166" s="68"/>
      <c r="C166" s="68"/>
      <c r="D166" s="68"/>
      <c r="E166" s="29" t="s">
        <v>1231</v>
      </c>
      <c r="F166" s="26">
        <v>1040</v>
      </c>
      <c r="G166" s="26">
        <v>6.05</v>
      </c>
      <c r="H166" s="26">
        <v>6292</v>
      </c>
      <c r="I166" s="26"/>
      <c r="J166" s="30" t="s">
        <v>121</v>
      </c>
      <c r="K166" s="28"/>
      <c r="L166" s="25"/>
      <c r="M166" s="26"/>
    </row>
    <row r="167" spans="1:13" ht="15">
      <c r="A167" s="68"/>
      <c r="B167" s="68"/>
      <c r="C167" s="68"/>
      <c r="D167" s="68"/>
      <c r="E167" s="29" t="s">
        <v>1232</v>
      </c>
      <c r="F167" s="26">
        <v>16</v>
      </c>
      <c r="G167" s="26">
        <v>1.68</v>
      </c>
      <c r="H167" s="26">
        <v>26.88</v>
      </c>
      <c r="I167" s="26"/>
      <c r="J167" s="30" t="s">
        <v>121</v>
      </c>
      <c r="K167" s="28"/>
      <c r="L167" s="25"/>
      <c r="M167" s="26"/>
    </row>
    <row r="168" spans="1:13" ht="15">
      <c r="A168" s="68"/>
      <c r="B168" s="68"/>
      <c r="C168" s="68"/>
      <c r="D168" s="68"/>
      <c r="E168" s="29" t="s">
        <v>1232</v>
      </c>
      <c r="F168" s="26">
        <v>97</v>
      </c>
      <c r="G168" s="26">
        <v>2.2000000000000002</v>
      </c>
      <c r="H168" s="26">
        <v>213.4</v>
      </c>
      <c r="I168" s="26"/>
      <c r="J168" s="30" t="s">
        <v>121</v>
      </c>
      <c r="K168" s="28"/>
      <c r="L168" s="25"/>
      <c r="M168" s="26"/>
    </row>
    <row r="169" spans="1:13" ht="15">
      <c r="A169" s="68"/>
      <c r="B169" s="68"/>
      <c r="C169" s="68"/>
      <c r="D169" s="68"/>
      <c r="E169" s="29" t="s">
        <v>424</v>
      </c>
      <c r="F169" s="26">
        <v>335</v>
      </c>
      <c r="G169" s="26">
        <v>1.1000000000000001</v>
      </c>
      <c r="H169" s="26">
        <v>368.5</v>
      </c>
      <c r="I169" s="26"/>
      <c r="J169" s="30" t="s">
        <v>121</v>
      </c>
      <c r="K169" s="28"/>
      <c r="L169" s="25"/>
      <c r="M169" s="26"/>
    </row>
    <row r="170" spans="1:13" ht="15">
      <c r="A170" s="68"/>
      <c r="B170" s="68"/>
      <c r="C170" s="68"/>
      <c r="D170" s="68"/>
      <c r="E170" s="29" t="s">
        <v>424</v>
      </c>
      <c r="F170" s="26">
        <v>1</v>
      </c>
      <c r="G170" s="26">
        <v>1.68</v>
      </c>
      <c r="H170" s="26">
        <v>1.68</v>
      </c>
      <c r="I170" s="26"/>
      <c r="J170" s="30" t="s">
        <v>121</v>
      </c>
      <c r="K170" s="28"/>
      <c r="L170" s="25"/>
      <c r="M170" s="26"/>
    </row>
    <row r="171" spans="1:13" ht="15">
      <c r="A171" s="68"/>
      <c r="B171" s="68"/>
      <c r="C171" s="68"/>
      <c r="D171" s="68"/>
      <c r="E171" s="29" t="s">
        <v>424</v>
      </c>
      <c r="F171" s="26">
        <v>699</v>
      </c>
      <c r="G171" s="26">
        <v>1.68</v>
      </c>
      <c r="H171" s="26">
        <v>1174.32</v>
      </c>
      <c r="I171" s="26"/>
      <c r="J171" s="30" t="s">
        <v>121</v>
      </c>
      <c r="K171" s="28"/>
      <c r="L171" s="25"/>
      <c r="M171" s="26"/>
    </row>
    <row r="172" spans="1:13" ht="15">
      <c r="A172" s="68"/>
      <c r="B172" s="68"/>
      <c r="C172" s="68"/>
      <c r="D172" s="68"/>
      <c r="E172" s="29" t="s">
        <v>424</v>
      </c>
      <c r="F172" s="26">
        <v>65</v>
      </c>
      <c r="G172" s="26">
        <v>2.4</v>
      </c>
      <c r="H172" s="26">
        <v>156</v>
      </c>
      <c r="I172" s="26"/>
      <c r="J172" s="30" t="s">
        <v>121</v>
      </c>
      <c r="K172" s="28"/>
      <c r="L172" s="25"/>
      <c r="M172" s="26"/>
    </row>
    <row r="173" spans="1:13" ht="15">
      <c r="A173" s="68"/>
      <c r="B173" s="68"/>
      <c r="C173" s="68"/>
      <c r="D173" s="68"/>
      <c r="E173" s="29" t="s">
        <v>1233</v>
      </c>
      <c r="F173" s="26">
        <v>148</v>
      </c>
      <c r="G173" s="26">
        <v>1.68</v>
      </c>
      <c r="H173" s="26">
        <v>248.64</v>
      </c>
      <c r="I173" s="26"/>
      <c r="J173" s="30" t="s">
        <v>121</v>
      </c>
      <c r="K173" s="28"/>
      <c r="L173" s="25"/>
      <c r="M173" s="26"/>
    </row>
    <row r="174" spans="1:13" ht="15">
      <c r="A174" s="68"/>
      <c r="B174" s="68"/>
      <c r="C174" s="68"/>
      <c r="D174" s="68"/>
      <c r="E174" s="29" t="s">
        <v>1233</v>
      </c>
      <c r="F174" s="26">
        <v>5272</v>
      </c>
      <c r="G174" s="26">
        <v>2.2000000000000002</v>
      </c>
      <c r="H174" s="26">
        <v>11598.4</v>
      </c>
      <c r="I174" s="26"/>
      <c r="J174" s="30" t="s">
        <v>121</v>
      </c>
      <c r="K174" s="28"/>
      <c r="L174" s="25"/>
      <c r="M174" s="26"/>
    </row>
    <row r="175" spans="1:13" ht="15">
      <c r="A175" s="68"/>
      <c r="B175" s="68"/>
      <c r="C175" s="68"/>
      <c r="D175" s="68"/>
      <c r="E175" s="29" t="s">
        <v>425</v>
      </c>
      <c r="F175" s="26">
        <v>65</v>
      </c>
      <c r="G175" s="26">
        <v>1.68</v>
      </c>
      <c r="H175" s="26">
        <v>109.2</v>
      </c>
      <c r="I175" s="26"/>
      <c r="J175" s="30" t="s">
        <v>121</v>
      </c>
      <c r="K175" s="28"/>
      <c r="L175" s="25"/>
      <c r="M175" s="26"/>
    </row>
    <row r="176" spans="1:13" ht="15">
      <c r="A176" s="68"/>
      <c r="B176" s="68"/>
      <c r="C176" s="68"/>
      <c r="D176" s="68"/>
      <c r="E176" s="29" t="s">
        <v>425</v>
      </c>
      <c r="F176" s="26">
        <v>58</v>
      </c>
      <c r="G176" s="26">
        <v>2.2000000000000002</v>
      </c>
      <c r="H176" s="26">
        <v>127.6</v>
      </c>
      <c r="I176" s="26"/>
      <c r="J176" s="30" t="s">
        <v>121</v>
      </c>
      <c r="K176" s="28"/>
      <c r="L176" s="25"/>
      <c r="M176" s="26"/>
    </row>
    <row r="177" spans="1:13" ht="15">
      <c r="A177" s="68"/>
      <c r="B177" s="68"/>
      <c r="C177" s="68"/>
      <c r="D177" s="68"/>
      <c r="E177" s="29" t="s">
        <v>425</v>
      </c>
      <c r="F177" s="26">
        <v>11</v>
      </c>
      <c r="G177" s="26">
        <v>2.4</v>
      </c>
      <c r="H177" s="26">
        <v>26.4</v>
      </c>
      <c r="I177" s="26"/>
      <c r="J177" s="30" t="s">
        <v>121</v>
      </c>
      <c r="K177" s="28"/>
      <c r="L177" s="25"/>
      <c r="M177" s="26"/>
    </row>
    <row r="178" spans="1:13" ht="15">
      <c r="A178" s="68"/>
      <c r="B178" s="68"/>
      <c r="C178" s="68"/>
      <c r="D178" s="68"/>
      <c r="E178" s="29" t="s">
        <v>1234</v>
      </c>
      <c r="F178" s="26">
        <v>172</v>
      </c>
      <c r="G178" s="26">
        <v>2.2000000000000002</v>
      </c>
      <c r="H178" s="26">
        <v>378.4</v>
      </c>
      <c r="I178" s="26"/>
      <c r="J178" s="30" t="s">
        <v>121</v>
      </c>
      <c r="K178" s="28"/>
      <c r="L178" s="25"/>
      <c r="M178" s="26"/>
    </row>
    <row r="179" spans="1:13" ht="14.45" customHeight="1">
      <c r="A179" s="68">
        <v>6</v>
      </c>
      <c r="B179" s="68" t="s">
        <v>2125</v>
      </c>
      <c r="C179" s="68">
        <v>2</v>
      </c>
      <c r="D179" s="68" t="s">
        <v>2124</v>
      </c>
      <c r="E179" s="29" t="s">
        <v>118</v>
      </c>
      <c r="F179" s="26">
        <v>2441</v>
      </c>
      <c r="G179" s="26"/>
      <c r="H179" s="26">
        <v>36157.161399999997</v>
      </c>
      <c r="I179" s="26">
        <f>ROUND(H179,0)</f>
        <v>36157</v>
      </c>
      <c r="J179" s="27"/>
      <c r="K179" s="28">
        <v>0</v>
      </c>
      <c r="L179" s="25">
        <v>0</v>
      </c>
      <c r="M179" s="26">
        <v>36157</v>
      </c>
    </row>
    <row r="180" spans="1:13" ht="15">
      <c r="A180" s="68"/>
      <c r="B180" s="68"/>
      <c r="C180" s="68"/>
      <c r="D180" s="68"/>
      <c r="E180" s="29" t="s">
        <v>1235</v>
      </c>
      <c r="F180" s="26">
        <v>40</v>
      </c>
      <c r="G180" s="26">
        <v>3.77475</v>
      </c>
      <c r="H180" s="26">
        <v>150.99</v>
      </c>
      <c r="I180" s="26"/>
      <c r="J180" s="30" t="s">
        <v>121</v>
      </c>
      <c r="K180" s="28"/>
      <c r="L180" s="25"/>
      <c r="M180" s="26"/>
    </row>
    <row r="181" spans="1:13" ht="15">
      <c r="A181" s="68"/>
      <c r="B181" s="68"/>
      <c r="C181" s="68"/>
      <c r="D181" s="68"/>
      <c r="E181" s="29" t="s">
        <v>429</v>
      </c>
      <c r="F181" s="26">
        <v>2</v>
      </c>
      <c r="G181" s="26">
        <v>6.4596</v>
      </c>
      <c r="H181" s="26">
        <v>12.9192</v>
      </c>
      <c r="I181" s="26"/>
      <c r="J181" s="30" t="s">
        <v>121</v>
      </c>
      <c r="K181" s="28"/>
      <c r="L181" s="25"/>
      <c r="M181" s="26"/>
    </row>
    <row r="182" spans="1:13" ht="15">
      <c r="A182" s="68"/>
      <c r="B182" s="68"/>
      <c r="C182" s="68"/>
      <c r="D182" s="68"/>
      <c r="E182" s="29" t="s">
        <v>1236</v>
      </c>
      <c r="F182" s="26">
        <v>23</v>
      </c>
      <c r="G182" s="26">
        <v>3.1425000000000001</v>
      </c>
      <c r="H182" s="26">
        <v>72.277500000000003</v>
      </c>
      <c r="I182" s="26"/>
      <c r="J182" s="30" t="s">
        <v>121</v>
      </c>
      <c r="K182" s="28"/>
      <c r="L182" s="25"/>
      <c r="M182" s="26"/>
    </row>
    <row r="183" spans="1:13" ht="27">
      <c r="A183" s="68"/>
      <c r="B183" s="68"/>
      <c r="C183" s="68"/>
      <c r="D183" s="68"/>
      <c r="E183" s="29" t="s">
        <v>1237</v>
      </c>
      <c r="F183" s="26">
        <v>331</v>
      </c>
      <c r="G183" s="26">
        <v>3.3525</v>
      </c>
      <c r="H183" s="26">
        <v>1109.6775</v>
      </c>
      <c r="I183" s="26"/>
      <c r="J183" s="30" t="s">
        <v>1238</v>
      </c>
      <c r="K183" s="28"/>
      <c r="L183" s="25"/>
      <c r="M183" s="26"/>
    </row>
    <row r="184" spans="1:13" ht="15">
      <c r="A184" s="68"/>
      <c r="B184" s="68"/>
      <c r="C184" s="68"/>
      <c r="D184" s="68"/>
      <c r="E184" s="29" t="s">
        <v>1239</v>
      </c>
      <c r="F184" s="26">
        <v>6</v>
      </c>
      <c r="G184" s="26">
        <v>5.9815399999999999</v>
      </c>
      <c r="H184" s="26">
        <v>35.889240000000001</v>
      </c>
      <c r="I184" s="26"/>
      <c r="J184" s="30" t="s">
        <v>121</v>
      </c>
      <c r="K184" s="28"/>
      <c r="L184" s="25"/>
      <c r="M184" s="26"/>
    </row>
    <row r="185" spans="1:13" ht="27">
      <c r="A185" s="68"/>
      <c r="B185" s="68"/>
      <c r="C185" s="68"/>
      <c r="D185" s="68"/>
      <c r="E185" s="29" t="s">
        <v>1240</v>
      </c>
      <c r="F185" s="26">
        <v>2</v>
      </c>
      <c r="G185" s="26">
        <v>5.5697000000000001</v>
      </c>
      <c r="H185" s="26">
        <v>11.1394</v>
      </c>
      <c r="I185" s="26"/>
      <c r="J185" s="30" t="s">
        <v>1241</v>
      </c>
      <c r="K185" s="28"/>
      <c r="L185" s="25"/>
      <c r="M185" s="26"/>
    </row>
    <row r="186" spans="1:13" ht="15">
      <c r="A186" s="68"/>
      <c r="B186" s="68"/>
      <c r="C186" s="68"/>
      <c r="D186" s="68"/>
      <c r="E186" s="29" t="s">
        <v>1242</v>
      </c>
      <c r="F186" s="26">
        <v>38</v>
      </c>
      <c r="G186" s="26">
        <v>19.8</v>
      </c>
      <c r="H186" s="26">
        <v>752.4</v>
      </c>
      <c r="I186" s="26"/>
      <c r="J186" s="30" t="s">
        <v>121</v>
      </c>
      <c r="K186" s="28"/>
      <c r="L186" s="25"/>
      <c r="M186" s="26"/>
    </row>
    <row r="187" spans="1:13" ht="27">
      <c r="A187" s="68"/>
      <c r="B187" s="68"/>
      <c r="C187" s="68"/>
      <c r="D187" s="68"/>
      <c r="E187" s="29" t="s">
        <v>1243</v>
      </c>
      <c r="F187" s="26">
        <v>6</v>
      </c>
      <c r="G187" s="26">
        <v>19.8</v>
      </c>
      <c r="H187" s="26">
        <v>118.8</v>
      </c>
      <c r="I187" s="26"/>
      <c r="J187" s="30" t="s">
        <v>1244</v>
      </c>
      <c r="K187" s="28"/>
      <c r="L187" s="25"/>
      <c r="M187" s="26"/>
    </row>
    <row r="188" spans="1:13" ht="15">
      <c r="A188" s="68"/>
      <c r="B188" s="68"/>
      <c r="C188" s="68"/>
      <c r="D188" s="68"/>
      <c r="E188" s="29" t="s">
        <v>432</v>
      </c>
      <c r="F188" s="26">
        <v>1</v>
      </c>
      <c r="G188" s="26">
        <v>18.2424</v>
      </c>
      <c r="H188" s="26">
        <v>18.2424</v>
      </c>
      <c r="I188" s="26"/>
      <c r="J188" s="30" t="s">
        <v>121</v>
      </c>
      <c r="K188" s="28"/>
      <c r="L188" s="25"/>
      <c r="M188" s="26"/>
    </row>
    <row r="189" spans="1:13" ht="27">
      <c r="A189" s="68"/>
      <c r="B189" s="68"/>
      <c r="C189" s="68"/>
      <c r="D189" s="68"/>
      <c r="E189" s="29" t="s">
        <v>1245</v>
      </c>
      <c r="F189" s="26">
        <v>153</v>
      </c>
      <c r="G189" s="26">
        <v>21.78</v>
      </c>
      <c r="H189" s="26">
        <v>3332.34</v>
      </c>
      <c r="I189" s="26"/>
      <c r="J189" s="30" t="s">
        <v>1241</v>
      </c>
      <c r="K189" s="28"/>
      <c r="L189" s="25"/>
      <c r="M189" s="26"/>
    </row>
    <row r="190" spans="1:13" ht="15">
      <c r="A190" s="68"/>
      <c r="B190" s="68"/>
      <c r="C190" s="68"/>
      <c r="D190" s="68"/>
      <c r="E190" s="29" t="s">
        <v>1246</v>
      </c>
      <c r="F190" s="26">
        <v>58</v>
      </c>
      <c r="G190" s="26">
        <v>21.78</v>
      </c>
      <c r="H190" s="26">
        <v>1263.24</v>
      </c>
      <c r="I190" s="26"/>
      <c r="J190" s="30" t="s">
        <v>121</v>
      </c>
      <c r="K190" s="28"/>
      <c r="L190" s="25"/>
      <c r="M190" s="26"/>
    </row>
    <row r="191" spans="1:13" ht="15">
      <c r="A191" s="68"/>
      <c r="B191" s="68"/>
      <c r="C191" s="68"/>
      <c r="D191" s="68"/>
      <c r="E191" s="29" t="s">
        <v>1247</v>
      </c>
      <c r="F191" s="26">
        <v>15</v>
      </c>
      <c r="G191" s="26">
        <v>19.8</v>
      </c>
      <c r="H191" s="26">
        <v>297</v>
      </c>
      <c r="I191" s="26"/>
      <c r="J191" s="30" t="s">
        <v>121</v>
      </c>
      <c r="K191" s="28"/>
      <c r="L191" s="25"/>
      <c r="M191" s="26"/>
    </row>
    <row r="192" spans="1:13" ht="15">
      <c r="A192" s="68"/>
      <c r="B192" s="68"/>
      <c r="C192" s="68"/>
      <c r="D192" s="68"/>
      <c r="E192" s="29" t="s">
        <v>1247</v>
      </c>
      <c r="F192" s="26">
        <v>1</v>
      </c>
      <c r="G192" s="26">
        <v>21</v>
      </c>
      <c r="H192" s="26">
        <v>21</v>
      </c>
      <c r="I192" s="26"/>
      <c r="J192" s="30" t="s">
        <v>121</v>
      </c>
      <c r="K192" s="28"/>
      <c r="L192" s="25"/>
      <c r="M192" s="26"/>
    </row>
    <row r="193" spans="1:13" ht="15">
      <c r="A193" s="68"/>
      <c r="B193" s="68"/>
      <c r="C193" s="68"/>
      <c r="D193" s="68"/>
      <c r="E193" s="29" t="s">
        <v>1248</v>
      </c>
      <c r="F193" s="26">
        <v>103</v>
      </c>
      <c r="G193" s="26">
        <v>21.78</v>
      </c>
      <c r="H193" s="26">
        <v>2243.34</v>
      </c>
      <c r="I193" s="26"/>
      <c r="J193" s="30" t="s">
        <v>121</v>
      </c>
      <c r="K193" s="28"/>
      <c r="L193" s="25"/>
      <c r="M193" s="26"/>
    </row>
    <row r="194" spans="1:13" ht="15">
      <c r="A194" s="68"/>
      <c r="B194" s="68"/>
      <c r="C194" s="68"/>
      <c r="D194" s="68"/>
      <c r="E194" s="29" t="s">
        <v>1249</v>
      </c>
      <c r="F194" s="26">
        <v>56</v>
      </c>
      <c r="G194" s="26">
        <v>19.8</v>
      </c>
      <c r="H194" s="26">
        <v>1108.8</v>
      </c>
      <c r="I194" s="26"/>
      <c r="J194" s="30" t="s">
        <v>121</v>
      </c>
      <c r="K194" s="28"/>
      <c r="L194" s="25"/>
      <c r="M194" s="26"/>
    </row>
    <row r="195" spans="1:13" ht="15">
      <c r="A195" s="68"/>
      <c r="B195" s="68"/>
      <c r="C195" s="68"/>
      <c r="D195" s="68"/>
      <c r="E195" s="29" t="s">
        <v>1249</v>
      </c>
      <c r="F195" s="26">
        <v>48</v>
      </c>
      <c r="G195" s="26">
        <v>21</v>
      </c>
      <c r="H195" s="26">
        <v>1008</v>
      </c>
      <c r="I195" s="26"/>
      <c r="J195" s="30" t="s">
        <v>121</v>
      </c>
      <c r="K195" s="28"/>
      <c r="L195" s="25"/>
      <c r="M195" s="26"/>
    </row>
    <row r="196" spans="1:13" ht="15">
      <c r="A196" s="68"/>
      <c r="B196" s="68"/>
      <c r="C196" s="68"/>
      <c r="D196" s="68"/>
      <c r="E196" s="29" t="s">
        <v>434</v>
      </c>
      <c r="F196" s="26">
        <v>3</v>
      </c>
      <c r="G196" s="26">
        <v>10.5</v>
      </c>
      <c r="H196" s="26">
        <v>31.5</v>
      </c>
      <c r="I196" s="26"/>
      <c r="J196" s="30" t="s">
        <v>121</v>
      </c>
      <c r="K196" s="28"/>
      <c r="L196" s="25"/>
      <c r="M196" s="26"/>
    </row>
    <row r="197" spans="1:13" ht="15">
      <c r="A197" s="68"/>
      <c r="B197" s="68"/>
      <c r="C197" s="68"/>
      <c r="D197" s="68"/>
      <c r="E197" s="29" t="s">
        <v>435</v>
      </c>
      <c r="F197" s="26">
        <v>12</v>
      </c>
      <c r="G197" s="26">
        <v>10.5</v>
      </c>
      <c r="H197" s="26">
        <v>126</v>
      </c>
      <c r="I197" s="26"/>
      <c r="J197" s="30" t="s">
        <v>121</v>
      </c>
      <c r="K197" s="28"/>
      <c r="L197" s="25"/>
      <c r="M197" s="26"/>
    </row>
    <row r="198" spans="1:13" ht="15">
      <c r="A198" s="68"/>
      <c r="B198" s="68"/>
      <c r="C198" s="68"/>
      <c r="D198" s="68"/>
      <c r="E198" s="29" t="s">
        <v>439</v>
      </c>
      <c r="F198" s="26">
        <v>13</v>
      </c>
      <c r="G198" s="26">
        <v>18.2424</v>
      </c>
      <c r="H198" s="26">
        <v>237.15119999999999</v>
      </c>
      <c r="I198" s="26"/>
      <c r="J198" s="30" t="s">
        <v>121</v>
      </c>
      <c r="K198" s="28"/>
      <c r="L198" s="25"/>
      <c r="M198" s="26"/>
    </row>
    <row r="199" spans="1:13" ht="27">
      <c r="A199" s="68"/>
      <c r="B199" s="68"/>
      <c r="C199" s="68"/>
      <c r="D199" s="68"/>
      <c r="E199" s="29" t="s">
        <v>439</v>
      </c>
      <c r="F199" s="26">
        <v>19</v>
      </c>
      <c r="G199" s="26">
        <v>20.89584</v>
      </c>
      <c r="H199" s="26">
        <v>397.02096</v>
      </c>
      <c r="I199" s="26"/>
      <c r="J199" s="30" t="s">
        <v>1244</v>
      </c>
      <c r="K199" s="28"/>
      <c r="L199" s="25"/>
      <c r="M199" s="26"/>
    </row>
    <row r="200" spans="1:13" ht="15">
      <c r="A200" s="68"/>
      <c r="B200" s="68"/>
      <c r="C200" s="68"/>
      <c r="D200" s="68"/>
      <c r="E200" s="29" t="s">
        <v>1250</v>
      </c>
      <c r="F200" s="26">
        <v>7</v>
      </c>
      <c r="G200" s="26">
        <v>21</v>
      </c>
      <c r="H200" s="26">
        <v>147</v>
      </c>
      <c r="I200" s="26"/>
      <c r="J200" s="30" t="s">
        <v>121</v>
      </c>
      <c r="K200" s="28"/>
      <c r="L200" s="25"/>
      <c r="M200" s="26"/>
    </row>
    <row r="201" spans="1:13" ht="27">
      <c r="A201" s="68"/>
      <c r="B201" s="68"/>
      <c r="C201" s="68"/>
      <c r="D201" s="68"/>
      <c r="E201" s="29" t="s">
        <v>1251</v>
      </c>
      <c r="F201" s="26">
        <v>49</v>
      </c>
      <c r="G201" s="26">
        <v>19.8</v>
      </c>
      <c r="H201" s="26">
        <v>970.2</v>
      </c>
      <c r="I201" s="26"/>
      <c r="J201" s="30" t="s">
        <v>1244</v>
      </c>
      <c r="K201" s="28"/>
      <c r="L201" s="25"/>
      <c r="M201" s="26"/>
    </row>
    <row r="202" spans="1:13" ht="27">
      <c r="A202" s="68"/>
      <c r="B202" s="68"/>
      <c r="C202" s="68"/>
      <c r="D202" s="68"/>
      <c r="E202" s="29" t="s">
        <v>1252</v>
      </c>
      <c r="F202" s="26">
        <v>267</v>
      </c>
      <c r="G202" s="26">
        <v>19.8</v>
      </c>
      <c r="H202" s="26">
        <v>5286.6</v>
      </c>
      <c r="I202" s="26"/>
      <c r="J202" s="30" t="s">
        <v>1244</v>
      </c>
      <c r="K202" s="28"/>
      <c r="L202" s="25"/>
      <c r="M202" s="26"/>
    </row>
    <row r="203" spans="1:13" ht="15">
      <c r="A203" s="68"/>
      <c r="B203" s="68"/>
      <c r="C203" s="68"/>
      <c r="D203" s="68"/>
      <c r="E203" s="29" t="s">
        <v>1253</v>
      </c>
      <c r="F203" s="26">
        <v>16</v>
      </c>
      <c r="G203" s="26">
        <v>19.8</v>
      </c>
      <c r="H203" s="26">
        <v>316.8</v>
      </c>
      <c r="I203" s="26"/>
      <c r="J203" s="30" t="s">
        <v>121</v>
      </c>
      <c r="K203" s="28"/>
      <c r="L203" s="25"/>
      <c r="M203" s="26"/>
    </row>
    <row r="204" spans="1:13" ht="15">
      <c r="A204" s="68"/>
      <c r="B204" s="68"/>
      <c r="C204" s="68"/>
      <c r="D204" s="68"/>
      <c r="E204" s="29" t="s">
        <v>443</v>
      </c>
      <c r="F204" s="26">
        <v>31</v>
      </c>
      <c r="G204" s="26">
        <v>21</v>
      </c>
      <c r="H204" s="26">
        <v>651</v>
      </c>
      <c r="I204" s="26"/>
      <c r="J204" s="30" t="s">
        <v>121</v>
      </c>
      <c r="K204" s="28"/>
      <c r="L204" s="25"/>
      <c r="M204" s="26"/>
    </row>
    <row r="205" spans="1:13" ht="27">
      <c r="A205" s="68"/>
      <c r="B205" s="68"/>
      <c r="C205" s="68"/>
      <c r="D205" s="68"/>
      <c r="E205" s="29" t="s">
        <v>1254</v>
      </c>
      <c r="F205" s="26">
        <v>54</v>
      </c>
      <c r="G205" s="26">
        <v>19.8</v>
      </c>
      <c r="H205" s="26">
        <v>1069.2</v>
      </c>
      <c r="I205" s="26"/>
      <c r="J205" s="30" t="s">
        <v>1255</v>
      </c>
      <c r="K205" s="28"/>
      <c r="L205" s="25"/>
      <c r="M205" s="26"/>
    </row>
    <row r="206" spans="1:13" ht="15">
      <c r="A206" s="68"/>
      <c r="B206" s="68"/>
      <c r="C206" s="68"/>
      <c r="D206" s="68"/>
      <c r="E206" s="29" t="s">
        <v>1256</v>
      </c>
      <c r="F206" s="26">
        <v>16</v>
      </c>
      <c r="G206" s="26">
        <v>19.8</v>
      </c>
      <c r="H206" s="26">
        <v>316.8</v>
      </c>
      <c r="I206" s="26"/>
      <c r="J206" s="30" t="s">
        <v>121</v>
      </c>
      <c r="K206" s="28"/>
      <c r="L206" s="25"/>
      <c r="M206" s="26"/>
    </row>
    <row r="207" spans="1:13" ht="15">
      <c r="A207" s="68"/>
      <c r="B207" s="68"/>
      <c r="C207" s="68"/>
      <c r="D207" s="68"/>
      <c r="E207" s="29" t="s">
        <v>1256</v>
      </c>
      <c r="F207" s="26">
        <v>50</v>
      </c>
      <c r="G207" s="26">
        <v>21</v>
      </c>
      <c r="H207" s="26">
        <v>1050</v>
      </c>
      <c r="I207" s="26"/>
      <c r="J207" s="30" t="s">
        <v>121</v>
      </c>
      <c r="K207" s="28"/>
      <c r="L207" s="25"/>
      <c r="M207" s="26"/>
    </row>
    <row r="208" spans="1:13" ht="14.45" customHeight="1">
      <c r="A208" s="68"/>
      <c r="B208" s="68"/>
      <c r="C208" s="68"/>
      <c r="D208" s="68"/>
      <c r="E208" s="29" t="s">
        <v>1257</v>
      </c>
      <c r="F208" s="26">
        <v>20</v>
      </c>
      <c r="G208" s="26">
        <v>19.8</v>
      </c>
      <c r="H208" s="26">
        <v>396</v>
      </c>
      <c r="I208" s="26"/>
      <c r="J208" s="30" t="s">
        <v>121</v>
      </c>
      <c r="K208" s="28"/>
      <c r="L208" s="25"/>
      <c r="M208" s="26"/>
    </row>
    <row r="209" spans="1:13" ht="27">
      <c r="A209" s="68"/>
      <c r="B209" s="68"/>
      <c r="C209" s="68"/>
      <c r="D209" s="68"/>
      <c r="E209" s="29" t="s">
        <v>1258</v>
      </c>
      <c r="F209" s="26">
        <v>45</v>
      </c>
      <c r="G209" s="26">
        <v>6.05</v>
      </c>
      <c r="H209" s="26">
        <v>272.25</v>
      </c>
      <c r="I209" s="26"/>
      <c r="J209" s="30" t="s">
        <v>1255</v>
      </c>
      <c r="K209" s="28"/>
      <c r="L209" s="25"/>
      <c r="M209" s="26"/>
    </row>
    <row r="210" spans="1:13" ht="15">
      <c r="A210" s="68"/>
      <c r="B210" s="68"/>
      <c r="C210" s="68"/>
      <c r="D210" s="68"/>
      <c r="E210" s="29" t="s">
        <v>1259</v>
      </c>
      <c r="F210" s="26">
        <v>3</v>
      </c>
      <c r="G210" s="26">
        <v>14</v>
      </c>
      <c r="H210" s="26">
        <v>42</v>
      </c>
      <c r="I210" s="26"/>
      <c r="J210" s="30" t="s">
        <v>121</v>
      </c>
      <c r="K210" s="28"/>
      <c r="L210" s="25"/>
      <c r="M210" s="26"/>
    </row>
    <row r="211" spans="1:13" ht="27">
      <c r="A211" s="68"/>
      <c r="B211" s="68"/>
      <c r="C211" s="68"/>
      <c r="D211" s="68"/>
      <c r="E211" s="29" t="s">
        <v>1260</v>
      </c>
      <c r="F211" s="26">
        <v>123</v>
      </c>
      <c r="G211" s="26">
        <v>14.52</v>
      </c>
      <c r="H211" s="26">
        <v>1785.96</v>
      </c>
      <c r="I211" s="26"/>
      <c r="J211" s="30" t="s">
        <v>1244</v>
      </c>
      <c r="K211" s="28"/>
      <c r="L211" s="25"/>
      <c r="M211" s="26"/>
    </row>
    <row r="212" spans="1:13" ht="15">
      <c r="A212" s="68"/>
      <c r="B212" s="68"/>
      <c r="C212" s="68"/>
      <c r="D212" s="68"/>
      <c r="E212" s="29" t="s">
        <v>1261</v>
      </c>
      <c r="F212" s="26">
        <v>52</v>
      </c>
      <c r="G212" s="26">
        <v>14.52</v>
      </c>
      <c r="H212" s="26">
        <v>755.04</v>
      </c>
      <c r="I212" s="26"/>
      <c r="J212" s="30" t="s">
        <v>121</v>
      </c>
      <c r="K212" s="28"/>
      <c r="L212" s="25"/>
      <c r="M212" s="26"/>
    </row>
    <row r="213" spans="1:13" ht="15">
      <c r="A213" s="68"/>
      <c r="B213" s="68"/>
      <c r="C213" s="68"/>
      <c r="D213" s="68"/>
      <c r="E213" s="29" t="s">
        <v>1262</v>
      </c>
      <c r="F213" s="26">
        <v>39</v>
      </c>
      <c r="G213" s="26">
        <v>14.52</v>
      </c>
      <c r="H213" s="26">
        <v>566.28</v>
      </c>
      <c r="I213" s="26"/>
      <c r="J213" s="30" t="s">
        <v>121</v>
      </c>
      <c r="K213" s="28"/>
      <c r="L213" s="25"/>
      <c r="M213" s="26"/>
    </row>
    <row r="214" spans="1:13" ht="15">
      <c r="A214" s="68"/>
      <c r="B214" s="68"/>
      <c r="C214" s="68"/>
      <c r="D214" s="68"/>
      <c r="E214" s="29" t="s">
        <v>1263</v>
      </c>
      <c r="F214" s="26">
        <v>49</v>
      </c>
      <c r="G214" s="26">
        <v>14.52</v>
      </c>
      <c r="H214" s="26">
        <v>711.48</v>
      </c>
      <c r="I214" s="26"/>
      <c r="J214" s="30" t="s">
        <v>121</v>
      </c>
      <c r="K214" s="28"/>
      <c r="L214" s="25"/>
      <c r="M214" s="26"/>
    </row>
    <row r="215" spans="1:13" ht="15" customHeight="1">
      <c r="A215" s="68"/>
      <c r="B215" s="68"/>
      <c r="C215" s="68"/>
      <c r="D215" s="68"/>
      <c r="E215" s="29" t="s">
        <v>1264</v>
      </c>
      <c r="F215" s="26">
        <v>70</v>
      </c>
      <c r="G215" s="26">
        <v>13.2</v>
      </c>
      <c r="H215" s="26">
        <v>924</v>
      </c>
      <c r="I215" s="26"/>
      <c r="J215" s="30" t="s">
        <v>121</v>
      </c>
      <c r="K215" s="28"/>
      <c r="L215" s="25"/>
      <c r="M215" s="26"/>
    </row>
    <row r="216" spans="1:13" ht="15">
      <c r="A216" s="68"/>
      <c r="B216" s="68"/>
      <c r="C216" s="68"/>
      <c r="D216" s="68"/>
      <c r="E216" s="29" t="s">
        <v>1265</v>
      </c>
      <c r="F216" s="26">
        <v>47</v>
      </c>
      <c r="G216" s="26">
        <v>14.52</v>
      </c>
      <c r="H216" s="26">
        <v>682.44</v>
      </c>
      <c r="I216" s="26"/>
      <c r="J216" s="30" t="s">
        <v>121</v>
      </c>
      <c r="K216" s="28"/>
      <c r="L216" s="25"/>
      <c r="M216" s="26"/>
    </row>
    <row r="217" spans="1:13" ht="15">
      <c r="A217" s="68"/>
      <c r="B217" s="68"/>
      <c r="C217" s="68"/>
      <c r="D217" s="68"/>
      <c r="E217" s="29" t="s">
        <v>1266</v>
      </c>
      <c r="F217" s="26">
        <v>1</v>
      </c>
      <c r="G217" s="26">
        <v>13.2</v>
      </c>
      <c r="H217" s="26">
        <v>13.2</v>
      </c>
      <c r="I217" s="26"/>
      <c r="J217" s="30" t="s">
        <v>121</v>
      </c>
      <c r="K217" s="28"/>
      <c r="L217" s="25"/>
      <c r="M217" s="26"/>
    </row>
    <row r="218" spans="1:13" ht="15">
      <c r="A218" s="68"/>
      <c r="B218" s="68"/>
      <c r="C218" s="68"/>
      <c r="D218" s="68"/>
      <c r="E218" s="29" t="s">
        <v>1266</v>
      </c>
      <c r="F218" s="26">
        <v>22</v>
      </c>
      <c r="G218" s="26">
        <v>14</v>
      </c>
      <c r="H218" s="26">
        <v>308</v>
      </c>
      <c r="I218" s="26"/>
      <c r="J218" s="30" t="s">
        <v>121</v>
      </c>
      <c r="K218" s="28"/>
      <c r="L218" s="25"/>
      <c r="M218" s="26"/>
    </row>
    <row r="219" spans="1:13" ht="15">
      <c r="A219" s="68"/>
      <c r="B219" s="68"/>
      <c r="C219" s="68"/>
      <c r="D219" s="68"/>
      <c r="E219" s="29" t="s">
        <v>1267</v>
      </c>
      <c r="F219" s="26">
        <v>18</v>
      </c>
      <c r="G219" s="26">
        <v>13.2</v>
      </c>
      <c r="H219" s="26">
        <v>237.6</v>
      </c>
      <c r="I219" s="26"/>
      <c r="J219" s="30" t="s">
        <v>121</v>
      </c>
      <c r="K219" s="28"/>
      <c r="L219" s="25"/>
      <c r="M219" s="26"/>
    </row>
    <row r="220" spans="1:13" ht="27">
      <c r="A220" s="68"/>
      <c r="B220" s="68"/>
      <c r="C220" s="68"/>
      <c r="D220" s="68"/>
      <c r="E220" s="29" t="s">
        <v>1267</v>
      </c>
      <c r="F220" s="26">
        <v>30</v>
      </c>
      <c r="G220" s="26">
        <v>14</v>
      </c>
      <c r="H220" s="26">
        <v>420</v>
      </c>
      <c r="I220" s="26"/>
      <c r="J220" s="30" t="s">
        <v>1244</v>
      </c>
      <c r="K220" s="28"/>
      <c r="L220" s="25"/>
      <c r="M220" s="26"/>
    </row>
    <row r="221" spans="1:13" ht="15">
      <c r="A221" s="68"/>
      <c r="B221" s="68"/>
      <c r="C221" s="68"/>
      <c r="D221" s="68"/>
      <c r="E221" s="29" t="s">
        <v>1268</v>
      </c>
      <c r="F221" s="26">
        <v>1</v>
      </c>
      <c r="G221" s="26">
        <v>12</v>
      </c>
      <c r="H221" s="26">
        <v>12</v>
      </c>
      <c r="I221" s="26"/>
      <c r="J221" s="30" t="s">
        <v>121</v>
      </c>
      <c r="K221" s="28"/>
      <c r="L221" s="25"/>
      <c r="M221" s="26"/>
    </row>
    <row r="222" spans="1:13" ht="15">
      <c r="A222" s="68"/>
      <c r="B222" s="68"/>
      <c r="C222" s="68"/>
      <c r="D222" s="68"/>
      <c r="E222" s="29" t="s">
        <v>445</v>
      </c>
      <c r="F222" s="26">
        <v>85</v>
      </c>
      <c r="G222" s="26">
        <v>14</v>
      </c>
      <c r="H222" s="26">
        <v>1190</v>
      </c>
      <c r="I222" s="26"/>
      <c r="J222" s="30" t="s">
        <v>121</v>
      </c>
      <c r="K222" s="28"/>
      <c r="L222" s="25"/>
      <c r="M222" s="26"/>
    </row>
    <row r="223" spans="1:13" ht="15">
      <c r="A223" s="68"/>
      <c r="B223" s="68"/>
      <c r="C223" s="68"/>
      <c r="D223" s="68"/>
      <c r="E223" s="29" t="s">
        <v>1269</v>
      </c>
      <c r="F223" s="26">
        <v>2</v>
      </c>
      <c r="G223" s="26">
        <v>13.2</v>
      </c>
      <c r="H223" s="26">
        <v>26.4</v>
      </c>
      <c r="I223" s="26"/>
      <c r="J223" s="30" t="s">
        <v>121</v>
      </c>
      <c r="K223" s="28"/>
      <c r="L223" s="25"/>
      <c r="M223" s="26"/>
    </row>
    <row r="224" spans="1:13" ht="15">
      <c r="A224" s="68"/>
      <c r="B224" s="68"/>
      <c r="C224" s="68"/>
      <c r="D224" s="68"/>
      <c r="E224" s="29" t="s">
        <v>1270</v>
      </c>
      <c r="F224" s="26">
        <v>23</v>
      </c>
      <c r="G224" s="26">
        <v>13.2</v>
      </c>
      <c r="H224" s="26">
        <v>303.60000000000002</v>
      </c>
      <c r="I224" s="26"/>
      <c r="J224" s="30" t="s">
        <v>121</v>
      </c>
      <c r="K224" s="28"/>
      <c r="L224" s="25"/>
      <c r="M224" s="26"/>
    </row>
    <row r="225" spans="1:13" ht="15">
      <c r="A225" s="68"/>
      <c r="B225" s="68"/>
      <c r="C225" s="68"/>
      <c r="D225" s="68"/>
      <c r="E225" s="29" t="s">
        <v>1271</v>
      </c>
      <c r="F225" s="26">
        <v>71</v>
      </c>
      <c r="G225" s="26">
        <v>13.2</v>
      </c>
      <c r="H225" s="26">
        <v>937.2</v>
      </c>
      <c r="I225" s="26"/>
      <c r="J225" s="30" t="s">
        <v>121</v>
      </c>
      <c r="K225" s="28"/>
      <c r="L225" s="25"/>
      <c r="M225" s="26"/>
    </row>
    <row r="226" spans="1:13" ht="15">
      <c r="A226" s="68"/>
      <c r="B226" s="68"/>
      <c r="C226" s="68"/>
      <c r="D226" s="68"/>
      <c r="E226" s="29" t="s">
        <v>1272</v>
      </c>
      <c r="F226" s="26">
        <v>1</v>
      </c>
      <c r="G226" s="26">
        <v>13.2</v>
      </c>
      <c r="H226" s="26">
        <v>13.2</v>
      </c>
      <c r="I226" s="26"/>
      <c r="J226" s="30" t="s">
        <v>121</v>
      </c>
      <c r="K226" s="28"/>
      <c r="L226" s="25"/>
      <c r="M226" s="26"/>
    </row>
    <row r="227" spans="1:13" ht="27">
      <c r="A227" s="68"/>
      <c r="B227" s="68"/>
      <c r="C227" s="68"/>
      <c r="D227" s="68"/>
      <c r="E227" s="29" t="s">
        <v>448</v>
      </c>
      <c r="F227" s="26">
        <v>147</v>
      </c>
      <c r="G227" s="26">
        <v>14</v>
      </c>
      <c r="H227" s="26">
        <v>2058</v>
      </c>
      <c r="I227" s="26"/>
      <c r="J227" s="30" t="s">
        <v>1273</v>
      </c>
      <c r="K227" s="28"/>
      <c r="L227" s="25"/>
      <c r="M227" s="26"/>
    </row>
    <row r="228" spans="1:13" ht="15">
      <c r="A228" s="68"/>
      <c r="B228" s="68"/>
      <c r="C228" s="68"/>
      <c r="D228" s="68"/>
      <c r="E228" s="29" t="s">
        <v>1274</v>
      </c>
      <c r="F228" s="26">
        <v>109</v>
      </c>
      <c r="G228" s="26">
        <v>14</v>
      </c>
      <c r="H228" s="26">
        <v>1526</v>
      </c>
      <c r="I228" s="26"/>
      <c r="J228" s="30" t="s">
        <v>121</v>
      </c>
      <c r="K228" s="28"/>
      <c r="L228" s="25"/>
      <c r="M228" s="26"/>
    </row>
    <row r="229" spans="1:13" ht="15">
      <c r="A229" s="68"/>
      <c r="B229" s="68"/>
      <c r="C229" s="68"/>
      <c r="D229" s="68"/>
      <c r="E229" s="29" t="s">
        <v>1275</v>
      </c>
      <c r="F229" s="26">
        <v>16</v>
      </c>
      <c r="G229" s="26">
        <v>5.649</v>
      </c>
      <c r="H229" s="26">
        <v>90.384</v>
      </c>
      <c r="I229" s="26"/>
      <c r="J229" s="30" t="s">
        <v>121</v>
      </c>
      <c r="K229" s="28"/>
      <c r="L229" s="25"/>
      <c r="M229" s="26"/>
    </row>
    <row r="230" spans="1:13" ht="27">
      <c r="A230" s="68"/>
      <c r="B230" s="68"/>
      <c r="C230" s="68"/>
      <c r="D230" s="68"/>
      <c r="E230" s="29" t="s">
        <v>1276</v>
      </c>
      <c r="F230" s="26">
        <v>3</v>
      </c>
      <c r="G230" s="26">
        <v>50</v>
      </c>
      <c r="H230" s="26">
        <v>150</v>
      </c>
      <c r="I230" s="26"/>
      <c r="J230" s="30" t="s">
        <v>1244</v>
      </c>
      <c r="K230" s="28"/>
      <c r="L230" s="25"/>
      <c r="M230" s="26"/>
    </row>
    <row r="231" spans="1:13" ht="15">
      <c r="A231" s="68"/>
      <c r="B231" s="68"/>
      <c r="C231" s="68"/>
      <c r="D231" s="68"/>
      <c r="E231" s="29" t="s">
        <v>1277</v>
      </c>
      <c r="F231" s="26">
        <v>44</v>
      </c>
      <c r="G231" s="26">
        <v>13.2</v>
      </c>
      <c r="H231" s="26">
        <v>580.79999999999995</v>
      </c>
      <c r="I231" s="26"/>
      <c r="J231" s="30" t="s">
        <v>121</v>
      </c>
      <c r="K231" s="28"/>
      <c r="L231" s="25"/>
      <c r="M231" s="26"/>
    </row>
    <row r="232" spans="1:13" ht="15">
      <c r="A232" s="68">
        <v>6</v>
      </c>
      <c r="B232" s="68" t="s">
        <v>2162</v>
      </c>
      <c r="C232" s="68">
        <v>3</v>
      </c>
      <c r="D232" s="68" t="s">
        <v>160</v>
      </c>
      <c r="E232" s="29" t="s">
        <v>118</v>
      </c>
      <c r="F232" s="26">
        <v>349</v>
      </c>
      <c r="G232" s="26"/>
      <c r="H232" s="26">
        <v>1936.001</v>
      </c>
      <c r="I232" s="26">
        <f>ROUND(H232,0)</f>
        <v>1936</v>
      </c>
      <c r="J232" s="27"/>
      <c r="K232" s="28">
        <v>0</v>
      </c>
      <c r="L232" s="25">
        <v>0</v>
      </c>
      <c r="M232" s="26">
        <v>1936</v>
      </c>
    </row>
    <row r="233" spans="1:13" ht="15">
      <c r="A233" s="68"/>
      <c r="B233" s="68"/>
      <c r="C233" s="68"/>
      <c r="D233" s="68"/>
      <c r="E233" s="29" t="s">
        <v>450</v>
      </c>
      <c r="F233" s="26">
        <v>4</v>
      </c>
      <c r="G233" s="26">
        <v>2.88</v>
      </c>
      <c r="H233" s="26">
        <v>11.52</v>
      </c>
      <c r="I233" s="26"/>
      <c r="J233" s="30" t="s">
        <v>121</v>
      </c>
      <c r="K233" s="28"/>
      <c r="L233" s="25"/>
      <c r="M233" s="26"/>
    </row>
    <row r="234" spans="1:13" ht="15">
      <c r="A234" s="68"/>
      <c r="B234" s="68"/>
      <c r="C234" s="68"/>
      <c r="D234" s="68"/>
      <c r="E234" s="29" t="s">
        <v>450</v>
      </c>
      <c r="F234" s="26">
        <v>17</v>
      </c>
      <c r="G234" s="26">
        <v>4.2450000000000001</v>
      </c>
      <c r="H234" s="26">
        <v>72.165000000000006</v>
      </c>
      <c r="I234" s="26"/>
      <c r="J234" s="30" t="s">
        <v>121</v>
      </c>
      <c r="K234" s="28"/>
      <c r="L234" s="25"/>
      <c r="M234" s="26"/>
    </row>
    <row r="235" spans="1:13" ht="15">
      <c r="A235" s="68"/>
      <c r="B235" s="68"/>
      <c r="C235" s="68"/>
      <c r="D235" s="68"/>
      <c r="E235" s="29" t="s">
        <v>450</v>
      </c>
      <c r="F235" s="26">
        <v>6</v>
      </c>
      <c r="G235" s="26">
        <v>7.2</v>
      </c>
      <c r="H235" s="26">
        <v>43.2</v>
      </c>
      <c r="I235" s="26"/>
      <c r="J235" s="30" t="s">
        <v>121</v>
      </c>
      <c r="K235" s="28"/>
      <c r="L235" s="25"/>
      <c r="M235" s="26"/>
    </row>
    <row r="236" spans="1:13" ht="15">
      <c r="A236" s="68"/>
      <c r="B236" s="68"/>
      <c r="C236" s="68"/>
      <c r="D236" s="68"/>
      <c r="E236" s="29" t="s">
        <v>451</v>
      </c>
      <c r="F236" s="26">
        <v>3</v>
      </c>
      <c r="G236" s="26">
        <v>3.6</v>
      </c>
      <c r="H236" s="26">
        <v>10.8</v>
      </c>
      <c r="I236" s="26"/>
      <c r="J236" s="30" t="s">
        <v>121</v>
      </c>
      <c r="K236" s="28"/>
      <c r="L236" s="25"/>
      <c r="M236" s="26"/>
    </row>
    <row r="237" spans="1:13" ht="15">
      <c r="A237" s="68"/>
      <c r="B237" s="68"/>
      <c r="C237" s="68"/>
      <c r="D237" s="68"/>
      <c r="E237" s="29" t="s">
        <v>451</v>
      </c>
      <c r="F237" s="26">
        <v>4</v>
      </c>
      <c r="G237" s="26">
        <v>5.415</v>
      </c>
      <c r="H237" s="26">
        <v>21.66</v>
      </c>
      <c r="I237" s="26"/>
      <c r="J237" s="30" t="s">
        <v>121</v>
      </c>
      <c r="K237" s="28"/>
      <c r="L237" s="25"/>
      <c r="M237" s="26"/>
    </row>
    <row r="238" spans="1:13" ht="15">
      <c r="A238" s="68"/>
      <c r="B238" s="68"/>
      <c r="C238" s="68"/>
      <c r="D238" s="68"/>
      <c r="E238" s="29" t="s">
        <v>451</v>
      </c>
      <c r="F238" s="26">
        <v>1</v>
      </c>
      <c r="G238" s="26">
        <v>9</v>
      </c>
      <c r="H238" s="26">
        <v>9</v>
      </c>
      <c r="I238" s="26"/>
      <c r="J238" s="30" t="s">
        <v>121</v>
      </c>
      <c r="K238" s="28"/>
      <c r="L238" s="25"/>
      <c r="M238" s="26"/>
    </row>
    <row r="239" spans="1:13" ht="15">
      <c r="A239" s="68"/>
      <c r="B239" s="68"/>
      <c r="C239" s="68"/>
      <c r="D239" s="68"/>
      <c r="E239" s="29" t="s">
        <v>453</v>
      </c>
      <c r="F239" s="26">
        <v>6</v>
      </c>
      <c r="G239" s="26">
        <v>9.3000000000000007</v>
      </c>
      <c r="H239" s="26">
        <v>55.8</v>
      </c>
      <c r="I239" s="26"/>
      <c r="J239" s="30" t="s">
        <v>121</v>
      </c>
      <c r="K239" s="28"/>
      <c r="L239" s="25"/>
      <c r="M239" s="26"/>
    </row>
    <row r="240" spans="1:13" ht="15">
      <c r="A240" s="68"/>
      <c r="B240" s="68"/>
      <c r="C240" s="68"/>
      <c r="D240" s="68"/>
      <c r="E240" s="29" t="s">
        <v>1278</v>
      </c>
      <c r="F240" s="26">
        <v>23</v>
      </c>
      <c r="G240" s="26">
        <v>5.9219999999999997</v>
      </c>
      <c r="H240" s="26">
        <v>136.20599999999999</v>
      </c>
      <c r="I240" s="26"/>
      <c r="J240" s="30" t="s">
        <v>121</v>
      </c>
      <c r="K240" s="28"/>
      <c r="L240" s="25"/>
      <c r="M240" s="26"/>
    </row>
    <row r="241" spans="1:13" ht="15">
      <c r="A241" s="68"/>
      <c r="B241" s="68"/>
      <c r="C241" s="68"/>
      <c r="D241" s="68"/>
      <c r="E241" s="29" t="s">
        <v>1279</v>
      </c>
      <c r="F241" s="26">
        <v>215</v>
      </c>
      <c r="G241" s="26">
        <v>5.9219999999999997</v>
      </c>
      <c r="H241" s="26">
        <v>1273.23</v>
      </c>
      <c r="I241" s="26"/>
      <c r="J241" s="30" t="s">
        <v>121</v>
      </c>
      <c r="K241" s="28"/>
      <c r="L241" s="25"/>
      <c r="M241" s="26"/>
    </row>
    <row r="242" spans="1:13" ht="15">
      <c r="A242" s="68"/>
      <c r="B242" s="68"/>
      <c r="C242" s="68"/>
      <c r="D242" s="68"/>
      <c r="E242" s="29" t="s">
        <v>454</v>
      </c>
      <c r="F242" s="26">
        <v>16</v>
      </c>
      <c r="G242" s="26">
        <v>2.52</v>
      </c>
      <c r="H242" s="26">
        <v>40.32</v>
      </c>
      <c r="I242" s="26"/>
      <c r="J242" s="30" t="s">
        <v>121</v>
      </c>
      <c r="K242" s="28"/>
      <c r="L242" s="25"/>
      <c r="M242" s="26"/>
    </row>
    <row r="243" spans="1:13" ht="15">
      <c r="A243" s="68"/>
      <c r="B243" s="68"/>
      <c r="C243" s="68"/>
      <c r="D243" s="68"/>
      <c r="E243" s="29" t="s">
        <v>454</v>
      </c>
      <c r="F243" s="26">
        <v>1</v>
      </c>
      <c r="G243" s="26">
        <v>3.6</v>
      </c>
      <c r="H243" s="26">
        <v>3.6</v>
      </c>
      <c r="I243" s="26"/>
      <c r="J243" s="30" t="s">
        <v>121</v>
      </c>
      <c r="K243" s="28"/>
      <c r="L243" s="25"/>
      <c r="M243" s="26"/>
    </row>
    <row r="244" spans="1:13" ht="15">
      <c r="A244" s="68"/>
      <c r="B244" s="68"/>
      <c r="C244" s="68"/>
      <c r="D244" s="68"/>
      <c r="E244" s="29" t="s">
        <v>1280</v>
      </c>
      <c r="F244" s="26">
        <v>33</v>
      </c>
      <c r="G244" s="26">
        <v>4.5</v>
      </c>
      <c r="H244" s="26">
        <v>148.5</v>
      </c>
      <c r="I244" s="26"/>
      <c r="J244" s="30" t="s">
        <v>121</v>
      </c>
      <c r="K244" s="28"/>
      <c r="L244" s="25"/>
      <c r="M244" s="26"/>
    </row>
    <row r="245" spans="1:13" ht="15">
      <c r="A245" s="68"/>
      <c r="B245" s="68"/>
      <c r="C245" s="68"/>
      <c r="D245" s="68"/>
      <c r="E245" s="29" t="s">
        <v>1281</v>
      </c>
      <c r="F245" s="26">
        <v>20</v>
      </c>
      <c r="G245" s="26">
        <v>5.5</v>
      </c>
      <c r="H245" s="26">
        <v>110</v>
      </c>
      <c r="I245" s="26"/>
      <c r="J245" s="30" t="s">
        <v>121</v>
      </c>
      <c r="K245" s="28"/>
      <c r="L245" s="25"/>
      <c r="M245" s="26"/>
    </row>
    <row r="246" spans="1:13" ht="15">
      <c r="A246" s="68"/>
      <c r="B246" s="68"/>
      <c r="C246" s="68">
        <v>4</v>
      </c>
      <c r="D246" s="68" t="s">
        <v>1282</v>
      </c>
      <c r="E246" s="29" t="s">
        <v>118</v>
      </c>
      <c r="F246" s="26">
        <v>189</v>
      </c>
      <c r="G246" s="26"/>
      <c r="H246" s="26">
        <v>273.89999999999998</v>
      </c>
      <c r="I246" s="26">
        <f>ROUND(H246,0)</f>
        <v>274</v>
      </c>
      <c r="J246" s="27"/>
      <c r="K246" s="28">
        <v>2798</v>
      </c>
      <c r="L246" s="25">
        <v>274</v>
      </c>
      <c r="M246" s="26">
        <v>0</v>
      </c>
    </row>
    <row r="247" spans="1:13" ht="27">
      <c r="A247" s="68"/>
      <c r="B247" s="68"/>
      <c r="C247" s="68"/>
      <c r="D247" s="68"/>
      <c r="E247" s="29" t="s">
        <v>1283</v>
      </c>
      <c r="F247" s="26">
        <v>129</v>
      </c>
      <c r="G247" s="26">
        <v>1.1000000000000001</v>
      </c>
      <c r="H247" s="26">
        <v>141.9</v>
      </c>
      <c r="I247" s="26"/>
      <c r="J247" s="30" t="s">
        <v>1284</v>
      </c>
      <c r="K247" s="28"/>
      <c r="L247" s="25"/>
      <c r="M247" s="26"/>
    </row>
    <row r="248" spans="1:13" ht="27">
      <c r="A248" s="68"/>
      <c r="B248" s="68"/>
      <c r="C248" s="68"/>
      <c r="D248" s="68"/>
      <c r="E248" s="29" t="s">
        <v>1285</v>
      </c>
      <c r="F248" s="26">
        <v>60</v>
      </c>
      <c r="G248" s="26">
        <v>2.2000000000000002</v>
      </c>
      <c r="H248" s="26">
        <v>132</v>
      </c>
      <c r="I248" s="26"/>
      <c r="J248" s="30" t="s">
        <v>1286</v>
      </c>
      <c r="K248" s="28"/>
      <c r="L248" s="25"/>
      <c r="M248" s="26"/>
    </row>
    <row r="249" spans="1:13" s="49" customFormat="1" ht="14.25">
      <c r="A249" s="68">
        <v>7</v>
      </c>
      <c r="B249" s="68" t="s">
        <v>45</v>
      </c>
      <c r="C249" s="66" t="s">
        <v>64</v>
      </c>
      <c r="D249" s="66"/>
      <c r="E249" s="75"/>
      <c r="F249" s="45">
        <v>7542</v>
      </c>
      <c r="G249" s="45"/>
      <c r="H249" s="45">
        <f t="shared" ref="H249" si="5">SUM(H250,H267,H276,H284,H335,H402,H409)</f>
        <v>98966.788886400012</v>
      </c>
      <c r="I249" s="45">
        <f>SUM(I250:I440)</f>
        <v>98967</v>
      </c>
      <c r="J249" s="46"/>
      <c r="K249" s="47">
        <f>SUM(K250,K267,K276,K284,K335,K402,K409)</f>
        <v>3317</v>
      </c>
      <c r="L249" s="44">
        <v>3317</v>
      </c>
      <c r="M249" s="45">
        <f>I249-L249</f>
        <v>95650</v>
      </c>
    </row>
    <row r="250" spans="1:13" ht="14.45" customHeight="1">
      <c r="A250" s="68"/>
      <c r="B250" s="68"/>
      <c r="C250" s="68">
        <v>1</v>
      </c>
      <c r="D250" s="68" t="s">
        <v>457</v>
      </c>
      <c r="E250" s="29" t="s">
        <v>118</v>
      </c>
      <c r="F250" s="26">
        <v>1321</v>
      </c>
      <c r="G250" s="26"/>
      <c r="H250" s="26">
        <v>24561.16</v>
      </c>
      <c r="I250" s="26">
        <f>ROUND(H250,0)</f>
        <v>24561</v>
      </c>
      <c r="J250" s="27"/>
      <c r="K250" s="28">
        <v>0</v>
      </c>
      <c r="L250" s="25">
        <v>0</v>
      </c>
      <c r="M250" s="26">
        <v>24561</v>
      </c>
    </row>
    <row r="251" spans="1:13" ht="15">
      <c r="A251" s="68"/>
      <c r="B251" s="68"/>
      <c r="C251" s="68"/>
      <c r="D251" s="68"/>
      <c r="E251" s="29" t="s">
        <v>1287</v>
      </c>
      <c r="F251" s="26">
        <v>236</v>
      </c>
      <c r="G251" s="26">
        <v>19.8</v>
      </c>
      <c r="H251" s="26">
        <v>4672.8</v>
      </c>
      <c r="I251" s="26"/>
      <c r="J251" s="30"/>
      <c r="K251" s="28"/>
      <c r="L251" s="25"/>
      <c r="M251" s="26"/>
    </row>
    <row r="252" spans="1:13" ht="15">
      <c r="A252" s="68"/>
      <c r="B252" s="68"/>
      <c r="C252" s="68"/>
      <c r="D252" s="68"/>
      <c r="E252" s="29" t="s">
        <v>1287</v>
      </c>
      <c r="F252" s="26">
        <v>265</v>
      </c>
      <c r="G252" s="26">
        <v>21</v>
      </c>
      <c r="H252" s="26">
        <v>5565</v>
      </c>
      <c r="I252" s="26"/>
      <c r="J252" s="30" t="s">
        <v>121</v>
      </c>
      <c r="K252" s="28"/>
      <c r="L252" s="25"/>
      <c r="M252" s="26"/>
    </row>
    <row r="253" spans="1:13" ht="15">
      <c r="A253" s="68"/>
      <c r="B253" s="68"/>
      <c r="C253" s="68"/>
      <c r="D253" s="68"/>
      <c r="E253" s="29" t="s">
        <v>1288</v>
      </c>
      <c r="F253" s="26">
        <v>227</v>
      </c>
      <c r="G253" s="26">
        <v>19.8</v>
      </c>
      <c r="H253" s="26">
        <v>4494.6000000000004</v>
      </c>
      <c r="I253" s="26"/>
      <c r="J253" s="30" t="s">
        <v>121</v>
      </c>
      <c r="K253" s="28"/>
      <c r="L253" s="25"/>
      <c r="M253" s="26"/>
    </row>
    <row r="254" spans="1:13" ht="15">
      <c r="A254" s="68"/>
      <c r="B254" s="68"/>
      <c r="C254" s="68"/>
      <c r="D254" s="68"/>
      <c r="E254" s="29" t="s">
        <v>1289</v>
      </c>
      <c r="F254" s="26">
        <v>10</v>
      </c>
      <c r="G254" s="26">
        <v>19.8</v>
      </c>
      <c r="H254" s="26">
        <v>198</v>
      </c>
      <c r="I254" s="26"/>
      <c r="J254" s="30" t="s">
        <v>121</v>
      </c>
      <c r="K254" s="28"/>
      <c r="L254" s="25"/>
      <c r="M254" s="26"/>
    </row>
    <row r="255" spans="1:13" ht="15">
      <c r="A255" s="68"/>
      <c r="B255" s="68"/>
      <c r="C255" s="68"/>
      <c r="D255" s="68"/>
      <c r="E255" s="29" t="s">
        <v>1290</v>
      </c>
      <c r="F255" s="26">
        <v>32</v>
      </c>
      <c r="G255" s="26">
        <v>19.8</v>
      </c>
      <c r="H255" s="26">
        <v>633.6</v>
      </c>
      <c r="I255" s="26"/>
      <c r="J255" s="30" t="s">
        <v>121</v>
      </c>
      <c r="K255" s="28"/>
      <c r="L255" s="25"/>
      <c r="M255" s="26"/>
    </row>
    <row r="256" spans="1:13" ht="15">
      <c r="A256" s="68"/>
      <c r="B256" s="68"/>
      <c r="C256" s="68"/>
      <c r="D256" s="68"/>
      <c r="E256" s="29" t="s">
        <v>1291</v>
      </c>
      <c r="F256" s="26">
        <v>50</v>
      </c>
      <c r="G256" s="26">
        <v>19.8</v>
      </c>
      <c r="H256" s="26">
        <v>990</v>
      </c>
      <c r="I256" s="26"/>
      <c r="J256" s="30" t="s">
        <v>121</v>
      </c>
      <c r="K256" s="28"/>
      <c r="L256" s="25"/>
      <c r="M256" s="26"/>
    </row>
    <row r="257" spans="1:13" ht="15">
      <c r="A257" s="68"/>
      <c r="B257" s="68"/>
      <c r="C257" s="68"/>
      <c r="D257" s="68"/>
      <c r="E257" s="29" t="s">
        <v>1291</v>
      </c>
      <c r="F257" s="26">
        <v>45</v>
      </c>
      <c r="G257" s="26">
        <v>21.78</v>
      </c>
      <c r="H257" s="26">
        <v>980.1</v>
      </c>
      <c r="I257" s="26"/>
      <c r="J257" s="30" t="s">
        <v>121</v>
      </c>
      <c r="K257" s="28"/>
      <c r="L257" s="25"/>
      <c r="M257" s="26"/>
    </row>
    <row r="258" spans="1:13" ht="15">
      <c r="A258" s="68"/>
      <c r="B258" s="68"/>
      <c r="C258" s="68"/>
      <c r="D258" s="68"/>
      <c r="E258" s="29" t="s">
        <v>1292</v>
      </c>
      <c r="F258" s="26">
        <v>2</v>
      </c>
      <c r="G258" s="26">
        <v>19.8</v>
      </c>
      <c r="H258" s="26">
        <v>39.6</v>
      </c>
      <c r="I258" s="26"/>
      <c r="J258" s="30" t="s">
        <v>121</v>
      </c>
      <c r="K258" s="28"/>
      <c r="L258" s="25"/>
      <c r="M258" s="26"/>
    </row>
    <row r="259" spans="1:13" ht="15">
      <c r="A259" s="68"/>
      <c r="B259" s="68"/>
      <c r="C259" s="68"/>
      <c r="D259" s="68"/>
      <c r="E259" s="29" t="s">
        <v>462</v>
      </c>
      <c r="F259" s="26">
        <v>29</v>
      </c>
      <c r="G259" s="26">
        <v>21</v>
      </c>
      <c r="H259" s="26">
        <v>609</v>
      </c>
      <c r="I259" s="26"/>
      <c r="J259" s="30" t="s">
        <v>121</v>
      </c>
      <c r="K259" s="28"/>
      <c r="L259" s="25"/>
      <c r="M259" s="26"/>
    </row>
    <row r="260" spans="1:13" ht="15">
      <c r="A260" s="68"/>
      <c r="B260" s="68"/>
      <c r="C260" s="68"/>
      <c r="D260" s="68"/>
      <c r="E260" s="29" t="s">
        <v>1293</v>
      </c>
      <c r="F260" s="26">
        <v>20</v>
      </c>
      <c r="G260" s="26">
        <v>19.8</v>
      </c>
      <c r="H260" s="26">
        <v>396</v>
      </c>
      <c r="I260" s="26"/>
      <c r="J260" s="30" t="s">
        <v>121</v>
      </c>
      <c r="K260" s="28"/>
      <c r="L260" s="25"/>
      <c r="M260" s="26"/>
    </row>
    <row r="261" spans="1:13" ht="15">
      <c r="A261" s="68"/>
      <c r="B261" s="68"/>
      <c r="C261" s="68"/>
      <c r="D261" s="68"/>
      <c r="E261" s="29" t="s">
        <v>1294</v>
      </c>
      <c r="F261" s="26">
        <v>43</v>
      </c>
      <c r="G261" s="26">
        <v>19.8</v>
      </c>
      <c r="H261" s="26">
        <v>851.4</v>
      </c>
      <c r="I261" s="26"/>
      <c r="J261" s="30" t="s">
        <v>121</v>
      </c>
      <c r="K261" s="28"/>
      <c r="L261" s="25"/>
      <c r="M261" s="26"/>
    </row>
    <row r="262" spans="1:13" ht="15">
      <c r="A262" s="68"/>
      <c r="B262" s="68"/>
      <c r="C262" s="68"/>
      <c r="D262" s="68"/>
      <c r="E262" s="29" t="s">
        <v>1295</v>
      </c>
      <c r="F262" s="26">
        <v>4</v>
      </c>
      <c r="G262" s="26">
        <v>6.6550000000000002</v>
      </c>
      <c r="H262" s="26">
        <v>26.62</v>
      </c>
      <c r="I262" s="26"/>
      <c r="J262" s="30" t="s">
        <v>121</v>
      </c>
      <c r="K262" s="28"/>
      <c r="L262" s="25"/>
      <c r="M262" s="26"/>
    </row>
    <row r="263" spans="1:13" ht="15">
      <c r="A263" s="68"/>
      <c r="B263" s="68"/>
      <c r="C263" s="68"/>
      <c r="D263" s="68"/>
      <c r="E263" s="29" t="s">
        <v>1296</v>
      </c>
      <c r="F263" s="26">
        <v>109</v>
      </c>
      <c r="G263" s="26">
        <v>14.52</v>
      </c>
      <c r="H263" s="26">
        <v>1582.68</v>
      </c>
      <c r="I263" s="26"/>
      <c r="J263" s="30" t="s">
        <v>121</v>
      </c>
      <c r="K263" s="28"/>
      <c r="L263" s="25"/>
      <c r="M263" s="26"/>
    </row>
    <row r="264" spans="1:13" ht="14.45" customHeight="1">
      <c r="A264" s="68"/>
      <c r="B264" s="68"/>
      <c r="C264" s="68"/>
      <c r="D264" s="68"/>
      <c r="E264" s="29" t="s">
        <v>1297</v>
      </c>
      <c r="F264" s="26">
        <v>58</v>
      </c>
      <c r="G264" s="26">
        <v>13.2</v>
      </c>
      <c r="H264" s="26">
        <v>765.6</v>
      </c>
      <c r="I264" s="26"/>
      <c r="J264" s="30" t="s">
        <v>121</v>
      </c>
      <c r="K264" s="28"/>
      <c r="L264" s="25"/>
      <c r="M264" s="26"/>
    </row>
    <row r="265" spans="1:13" ht="15">
      <c r="A265" s="68"/>
      <c r="B265" s="68"/>
      <c r="C265" s="68"/>
      <c r="D265" s="68"/>
      <c r="E265" s="29" t="s">
        <v>1298</v>
      </c>
      <c r="F265" s="26">
        <v>178</v>
      </c>
      <c r="G265" s="26">
        <v>14.52</v>
      </c>
      <c r="H265" s="26">
        <v>2584.56</v>
      </c>
      <c r="I265" s="26"/>
      <c r="J265" s="30" t="s">
        <v>121</v>
      </c>
      <c r="K265" s="28"/>
      <c r="L265" s="25"/>
      <c r="M265" s="26"/>
    </row>
    <row r="266" spans="1:13" ht="15">
      <c r="A266" s="68"/>
      <c r="B266" s="68"/>
      <c r="C266" s="68"/>
      <c r="D266" s="68"/>
      <c r="E266" s="29" t="s">
        <v>1299</v>
      </c>
      <c r="F266" s="26">
        <v>13</v>
      </c>
      <c r="G266" s="26">
        <v>13.2</v>
      </c>
      <c r="H266" s="26">
        <v>171.6</v>
      </c>
      <c r="I266" s="26"/>
      <c r="J266" s="30" t="s">
        <v>121</v>
      </c>
      <c r="K266" s="28"/>
      <c r="L266" s="25"/>
      <c r="M266" s="26"/>
    </row>
    <row r="267" spans="1:13" ht="15">
      <c r="A267" s="68"/>
      <c r="B267" s="68"/>
      <c r="C267" s="68">
        <v>2</v>
      </c>
      <c r="D267" s="68" t="s">
        <v>165</v>
      </c>
      <c r="E267" s="29" t="s">
        <v>118</v>
      </c>
      <c r="F267" s="26">
        <v>847</v>
      </c>
      <c r="G267" s="26"/>
      <c r="H267" s="26">
        <v>8706.3194523999991</v>
      </c>
      <c r="I267" s="26">
        <f>ROUND(H267,0)</f>
        <v>8706</v>
      </c>
      <c r="J267" s="27"/>
      <c r="K267" s="28">
        <v>0</v>
      </c>
      <c r="L267" s="25">
        <v>0</v>
      </c>
      <c r="M267" s="26">
        <v>8706</v>
      </c>
    </row>
    <row r="268" spans="1:13" ht="15">
      <c r="A268" s="68"/>
      <c r="B268" s="68"/>
      <c r="C268" s="68"/>
      <c r="D268" s="68"/>
      <c r="E268" s="29" t="s">
        <v>1300</v>
      </c>
      <c r="F268" s="26">
        <v>161</v>
      </c>
      <c r="G268" s="26">
        <v>5.5709999999999997</v>
      </c>
      <c r="H268" s="26">
        <v>896.93100000000004</v>
      </c>
      <c r="I268" s="26"/>
      <c r="J268" s="30" t="s">
        <v>121</v>
      </c>
      <c r="K268" s="28"/>
      <c r="L268" s="25"/>
      <c r="M268" s="26"/>
    </row>
    <row r="269" spans="1:13" ht="15">
      <c r="A269" s="68"/>
      <c r="B269" s="68"/>
      <c r="C269" s="68"/>
      <c r="D269" s="68"/>
      <c r="E269" s="29" t="s">
        <v>473</v>
      </c>
      <c r="F269" s="26">
        <v>219</v>
      </c>
      <c r="G269" s="26">
        <v>5.6015499999999996</v>
      </c>
      <c r="H269" s="26">
        <v>1226.73945</v>
      </c>
      <c r="I269" s="26"/>
      <c r="J269" s="30" t="s">
        <v>121</v>
      </c>
      <c r="K269" s="28"/>
      <c r="L269" s="25"/>
      <c r="M269" s="26"/>
    </row>
    <row r="270" spans="1:13" ht="15">
      <c r="A270" s="68"/>
      <c r="B270" s="68"/>
      <c r="C270" s="68"/>
      <c r="D270" s="68"/>
      <c r="E270" s="29" t="s">
        <v>1301</v>
      </c>
      <c r="F270" s="26">
        <v>1</v>
      </c>
      <c r="G270" s="26">
        <v>6.6550000000000002</v>
      </c>
      <c r="H270" s="26">
        <v>6.6550000000000002</v>
      </c>
      <c r="I270" s="26"/>
      <c r="J270" s="30" t="s">
        <v>121</v>
      </c>
      <c r="K270" s="28"/>
      <c r="L270" s="25"/>
      <c r="M270" s="26"/>
    </row>
    <row r="271" spans="1:13" ht="15">
      <c r="A271" s="68"/>
      <c r="B271" s="68"/>
      <c r="C271" s="68"/>
      <c r="D271" s="68"/>
      <c r="E271" s="29" t="s">
        <v>476</v>
      </c>
      <c r="F271" s="26">
        <v>7</v>
      </c>
      <c r="G271" s="26">
        <v>13.93455</v>
      </c>
      <c r="H271" s="26">
        <v>97.541849999999997</v>
      </c>
      <c r="I271" s="26"/>
      <c r="J271" s="30" t="s">
        <v>121</v>
      </c>
      <c r="K271" s="28"/>
      <c r="L271" s="25"/>
      <c r="M271" s="26"/>
    </row>
    <row r="272" spans="1:13" ht="15">
      <c r="A272" s="68"/>
      <c r="B272" s="68"/>
      <c r="C272" s="68"/>
      <c r="D272" s="68"/>
      <c r="E272" s="29" t="s">
        <v>477</v>
      </c>
      <c r="F272" s="26">
        <v>135</v>
      </c>
      <c r="G272" s="26">
        <v>13.93455</v>
      </c>
      <c r="H272" s="26">
        <v>1881.16425</v>
      </c>
      <c r="I272" s="26"/>
      <c r="J272" s="30" t="s">
        <v>121</v>
      </c>
      <c r="K272" s="28"/>
      <c r="L272" s="25"/>
      <c r="M272" s="26"/>
    </row>
    <row r="273" spans="1:13" ht="15">
      <c r="A273" s="68"/>
      <c r="B273" s="68"/>
      <c r="C273" s="68"/>
      <c r="D273" s="68"/>
      <c r="E273" s="29" t="s">
        <v>478</v>
      </c>
      <c r="F273" s="26">
        <v>101</v>
      </c>
      <c r="G273" s="26">
        <v>13.54752</v>
      </c>
      <c r="H273" s="26">
        <v>1368.29952</v>
      </c>
      <c r="I273" s="26"/>
      <c r="J273" s="30" t="s">
        <v>121</v>
      </c>
      <c r="K273" s="28"/>
      <c r="L273" s="25"/>
      <c r="M273" s="26"/>
    </row>
    <row r="274" spans="1:13" ht="15">
      <c r="A274" s="68"/>
      <c r="B274" s="68"/>
      <c r="C274" s="68"/>
      <c r="D274" s="68"/>
      <c r="E274" s="29" t="s">
        <v>1302</v>
      </c>
      <c r="F274" s="26">
        <v>76</v>
      </c>
      <c r="G274" s="26">
        <v>14.401952400000001</v>
      </c>
      <c r="H274" s="26">
        <v>1094.5483824</v>
      </c>
      <c r="I274" s="26"/>
      <c r="J274" s="30" t="s">
        <v>121</v>
      </c>
      <c r="K274" s="28"/>
      <c r="L274" s="25"/>
      <c r="M274" s="26"/>
    </row>
    <row r="275" spans="1:13" ht="15">
      <c r="A275" s="68"/>
      <c r="B275" s="68"/>
      <c r="C275" s="68"/>
      <c r="D275" s="68"/>
      <c r="E275" s="29" t="s">
        <v>1303</v>
      </c>
      <c r="F275" s="26">
        <v>147</v>
      </c>
      <c r="G275" s="26">
        <v>14.52</v>
      </c>
      <c r="H275" s="26">
        <v>2134.44</v>
      </c>
      <c r="I275" s="26"/>
      <c r="J275" s="30" t="s">
        <v>121</v>
      </c>
      <c r="K275" s="28"/>
      <c r="L275" s="25"/>
      <c r="M275" s="26"/>
    </row>
    <row r="276" spans="1:13" ht="15">
      <c r="A276" s="68"/>
      <c r="B276" s="68"/>
      <c r="C276" s="68">
        <v>3</v>
      </c>
      <c r="D276" s="68" t="s">
        <v>480</v>
      </c>
      <c r="E276" s="29" t="s">
        <v>118</v>
      </c>
      <c r="F276" s="26">
        <v>177</v>
      </c>
      <c r="G276" s="26"/>
      <c r="H276" s="26">
        <f>SUM(H277:H283)</f>
        <v>1020.2572</v>
      </c>
      <c r="I276" s="26">
        <f>ROUND(H276,0)</f>
        <v>1020</v>
      </c>
      <c r="J276" s="27"/>
      <c r="K276" s="28">
        <v>0</v>
      </c>
      <c r="L276" s="25">
        <v>0</v>
      </c>
      <c r="M276" s="26">
        <v>1020</v>
      </c>
    </row>
    <row r="277" spans="1:13" ht="15">
      <c r="A277" s="68"/>
      <c r="B277" s="68"/>
      <c r="C277" s="68"/>
      <c r="D277" s="68"/>
      <c r="E277" s="29" t="s">
        <v>170</v>
      </c>
      <c r="F277" s="26">
        <v>28</v>
      </c>
      <c r="G277" s="26">
        <v>2.8824000000000001</v>
      </c>
      <c r="H277" s="26">
        <v>80.7072</v>
      </c>
      <c r="I277" s="26"/>
      <c r="J277" s="30" t="s">
        <v>121</v>
      </c>
      <c r="K277" s="28"/>
      <c r="L277" s="25"/>
      <c r="M277" s="26"/>
    </row>
    <row r="278" spans="1:13" ht="15">
      <c r="A278" s="68"/>
      <c r="B278" s="68"/>
      <c r="C278" s="68"/>
      <c r="D278" s="68"/>
      <c r="E278" s="29" t="s">
        <v>170</v>
      </c>
      <c r="F278" s="26">
        <v>5</v>
      </c>
      <c r="G278" s="26">
        <v>7.2060000000000004</v>
      </c>
      <c r="H278" s="26">
        <v>36.03</v>
      </c>
      <c r="I278" s="26"/>
      <c r="J278" s="30" t="s">
        <v>121</v>
      </c>
      <c r="K278" s="28"/>
      <c r="L278" s="25"/>
      <c r="M278" s="26"/>
    </row>
    <row r="279" spans="1:13" ht="15">
      <c r="A279" s="68"/>
      <c r="B279" s="68"/>
      <c r="C279" s="68"/>
      <c r="D279" s="68"/>
      <c r="E279" s="29" t="s">
        <v>481</v>
      </c>
      <c r="F279" s="26">
        <v>1</v>
      </c>
      <c r="G279" s="26">
        <v>7.3360000000000003</v>
      </c>
      <c r="H279" s="26">
        <v>7.3360000000000003</v>
      </c>
      <c r="I279" s="26"/>
      <c r="J279" s="30" t="s">
        <v>121</v>
      </c>
      <c r="K279" s="28"/>
      <c r="L279" s="25"/>
      <c r="M279" s="26"/>
    </row>
    <row r="280" spans="1:13" ht="15">
      <c r="A280" s="68"/>
      <c r="B280" s="68"/>
      <c r="C280" s="68"/>
      <c r="D280" s="68"/>
      <c r="E280" s="29" t="s">
        <v>482</v>
      </c>
      <c r="F280" s="26">
        <v>3</v>
      </c>
      <c r="G280" s="26">
        <v>7.2060000000000004</v>
      </c>
      <c r="H280" s="26">
        <v>21.617999999999999</v>
      </c>
      <c r="I280" s="26"/>
      <c r="J280" s="30" t="s">
        <v>121</v>
      </c>
      <c r="K280" s="28"/>
      <c r="L280" s="25"/>
      <c r="M280" s="26"/>
    </row>
    <row r="281" spans="1:13" ht="15">
      <c r="A281" s="68"/>
      <c r="B281" s="68"/>
      <c r="C281" s="68"/>
      <c r="D281" s="68"/>
      <c r="E281" s="29" t="s">
        <v>483</v>
      </c>
      <c r="F281" s="26">
        <v>139</v>
      </c>
      <c r="G281" s="26">
        <v>6.24</v>
      </c>
      <c r="H281" s="26">
        <v>867.36</v>
      </c>
      <c r="I281" s="26"/>
      <c r="J281" s="30" t="s">
        <v>121</v>
      </c>
      <c r="K281" s="28"/>
      <c r="L281" s="25"/>
      <c r="M281" s="26"/>
    </row>
    <row r="282" spans="1:13" ht="15">
      <c r="A282" s="68"/>
      <c r="B282" s="68"/>
      <c r="C282" s="68"/>
      <c r="D282" s="68"/>
      <c r="E282" s="29" t="s">
        <v>483</v>
      </c>
      <c r="F282" s="26">
        <v>1</v>
      </c>
      <c r="G282" s="26">
        <v>7.2060000000000004</v>
      </c>
      <c r="H282" s="26">
        <v>7.2060000000000004</v>
      </c>
      <c r="I282" s="26"/>
      <c r="J282" s="30" t="s">
        <v>121</v>
      </c>
      <c r="K282" s="28"/>
      <c r="L282" s="25"/>
      <c r="M282" s="26"/>
    </row>
    <row r="283" spans="1:13" ht="15">
      <c r="A283" s="68"/>
      <c r="B283" s="68"/>
      <c r="C283" s="68"/>
      <c r="D283" s="68"/>
      <c r="E283" s="29" t="s">
        <v>484</v>
      </c>
      <c r="F283" s="26">
        <v>0</v>
      </c>
      <c r="G283" s="26">
        <v>0</v>
      </c>
      <c r="H283" s="26">
        <v>0</v>
      </c>
      <c r="I283" s="26"/>
      <c r="J283" s="30" t="s">
        <v>1225</v>
      </c>
      <c r="K283" s="28"/>
      <c r="L283" s="25"/>
      <c r="M283" s="26"/>
    </row>
    <row r="284" spans="1:13" ht="14.45" customHeight="1">
      <c r="A284" s="68">
        <v>7</v>
      </c>
      <c r="B284" s="68" t="s">
        <v>2121</v>
      </c>
      <c r="C284" s="68">
        <v>4</v>
      </c>
      <c r="D284" s="68" t="s">
        <v>2126</v>
      </c>
      <c r="E284" s="29" t="s">
        <v>118</v>
      </c>
      <c r="F284" s="26">
        <v>2349</v>
      </c>
      <c r="G284" s="26"/>
      <c r="H284" s="26">
        <v>35095.628643999997</v>
      </c>
      <c r="I284" s="26">
        <f>ROUND(H284,0)</f>
        <v>35096</v>
      </c>
      <c r="J284" s="27"/>
      <c r="K284" s="28">
        <v>3317</v>
      </c>
      <c r="L284" s="25">
        <v>3317</v>
      </c>
      <c r="M284" s="26">
        <v>31779</v>
      </c>
    </row>
    <row r="285" spans="1:13" ht="15">
      <c r="A285" s="68"/>
      <c r="B285" s="68"/>
      <c r="C285" s="68"/>
      <c r="D285" s="68"/>
      <c r="E285" s="29" t="s">
        <v>488</v>
      </c>
      <c r="F285" s="26">
        <v>26</v>
      </c>
      <c r="G285" s="26">
        <v>2.4504000000000001</v>
      </c>
      <c r="H285" s="26">
        <v>63.7104</v>
      </c>
      <c r="I285" s="26"/>
      <c r="J285" s="30" t="s">
        <v>121</v>
      </c>
      <c r="K285" s="28"/>
      <c r="L285" s="25"/>
      <c r="M285" s="26"/>
    </row>
    <row r="286" spans="1:13" ht="15">
      <c r="A286" s="68"/>
      <c r="B286" s="68"/>
      <c r="C286" s="68"/>
      <c r="D286" s="68"/>
      <c r="E286" s="29" t="s">
        <v>1304</v>
      </c>
      <c r="F286" s="26">
        <v>10</v>
      </c>
      <c r="G286" s="26">
        <v>3.0367500000000001</v>
      </c>
      <c r="H286" s="26">
        <v>30.3675</v>
      </c>
      <c r="I286" s="26"/>
      <c r="J286" s="30" t="s">
        <v>121</v>
      </c>
      <c r="K286" s="28"/>
      <c r="L286" s="25"/>
      <c r="M286" s="26"/>
    </row>
    <row r="287" spans="1:13" ht="15">
      <c r="A287" s="68"/>
      <c r="B287" s="68"/>
      <c r="C287" s="68"/>
      <c r="D287" s="68"/>
      <c r="E287" s="29" t="s">
        <v>1305</v>
      </c>
      <c r="F287" s="26">
        <v>21</v>
      </c>
      <c r="G287" s="26">
        <v>4.5720799999999997</v>
      </c>
      <c r="H287" s="26">
        <v>96.013679999999994</v>
      </c>
      <c r="I287" s="26"/>
      <c r="J287" s="30" t="s">
        <v>121</v>
      </c>
      <c r="K287" s="28"/>
      <c r="L287" s="25"/>
      <c r="M287" s="26"/>
    </row>
    <row r="288" spans="1:13" ht="15">
      <c r="A288" s="68"/>
      <c r="B288" s="68"/>
      <c r="C288" s="68"/>
      <c r="D288" s="68"/>
      <c r="E288" s="29" t="s">
        <v>489</v>
      </c>
      <c r="F288" s="26">
        <v>18</v>
      </c>
      <c r="G288" s="26">
        <v>30</v>
      </c>
      <c r="H288" s="26">
        <v>540</v>
      </c>
      <c r="I288" s="26"/>
      <c r="J288" s="30" t="s">
        <v>121</v>
      </c>
      <c r="K288" s="28"/>
      <c r="L288" s="25"/>
      <c r="M288" s="26"/>
    </row>
    <row r="289" spans="1:13" ht="15">
      <c r="A289" s="68"/>
      <c r="B289" s="68"/>
      <c r="C289" s="68"/>
      <c r="D289" s="68"/>
      <c r="E289" s="29" t="s">
        <v>1306</v>
      </c>
      <c r="F289" s="26">
        <v>37</v>
      </c>
      <c r="G289" s="26">
        <v>21.78</v>
      </c>
      <c r="H289" s="26">
        <v>805.86</v>
      </c>
      <c r="I289" s="26"/>
      <c r="J289" s="30" t="s">
        <v>121</v>
      </c>
      <c r="K289" s="28"/>
      <c r="L289" s="25"/>
      <c r="M289" s="26"/>
    </row>
    <row r="290" spans="1:13" ht="15">
      <c r="A290" s="68"/>
      <c r="B290" s="68"/>
      <c r="C290" s="68"/>
      <c r="D290" s="68"/>
      <c r="E290" s="29" t="s">
        <v>1307</v>
      </c>
      <c r="F290" s="26">
        <v>87</v>
      </c>
      <c r="G290" s="26">
        <v>21.665292000000001</v>
      </c>
      <c r="H290" s="26">
        <v>1884.880404</v>
      </c>
      <c r="I290" s="26"/>
      <c r="J290" s="30" t="s">
        <v>121</v>
      </c>
      <c r="K290" s="28"/>
      <c r="L290" s="25"/>
      <c r="M290" s="26"/>
    </row>
    <row r="291" spans="1:13" ht="15">
      <c r="A291" s="68"/>
      <c r="B291" s="68"/>
      <c r="C291" s="68"/>
      <c r="D291" s="68"/>
      <c r="E291" s="29" t="s">
        <v>490</v>
      </c>
      <c r="F291" s="26">
        <v>1</v>
      </c>
      <c r="G291" s="26">
        <v>18</v>
      </c>
      <c r="H291" s="26">
        <v>18</v>
      </c>
      <c r="I291" s="26"/>
      <c r="J291" s="30" t="s">
        <v>121</v>
      </c>
      <c r="K291" s="28"/>
      <c r="L291" s="25"/>
      <c r="M291" s="26"/>
    </row>
    <row r="292" spans="1:13" ht="15">
      <c r="A292" s="68"/>
      <c r="B292" s="68"/>
      <c r="C292" s="68"/>
      <c r="D292" s="68"/>
      <c r="E292" s="29" t="s">
        <v>490</v>
      </c>
      <c r="F292" s="26">
        <v>4</v>
      </c>
      <c r="G292" s="26">
        <v>21</v>
      </c>
      <c r="H292" s="26">
        <v>84</v>
      </c>
      <c r="I292" s="26"/>
      <c r="J292" s="30" t="s">
        <v>121</v>
      </c>
      <c r="K292" s="28"/>
      <c r="L292" s="25"/>
      <c r="M292" s="26"/>
    </row>
    <row r="293" spans="1:13" ht="15">
      <c r="A293" s="68"/>
      <c r="B293" s="68"/>
      <c r="C293" s="68"/>
      <c r="D293" s="68"/>
      <c r="E293" s="29" t="s">
        <v>1308</v>
      </c>
      <c r="F293" s="26">
        <v>32</v>
      </c>
      <c r="G293" s="26">
        <v>21</v>
      </c>
      <c r="H293" s="26">
        <v>672</v>
      </c>
      <c r="I293" s="26"/>
      <c r="J293" s="30" t="s">
        <v>121</v>
      </c>
      <c r="K293" s="28"/>
      <c r="L293" s="25"/>
      <c r="M293" s="26"/>
    </row>
    <row r="294" spans="1:13" ht="15">
      <c r="A294" s="68"/>
      <c r="B294" s="68"/>
      <c r="C294" s="68"/>
      <c r="D294" s="68"/>
      <c r="E294" s="29" t="s">
        <v>1309</v>
      </c>
      <c r="F294" s="26">
        <v>31</v>
      </c>
      <c r="G294" s="26">
        <v>19.8</v>
      </c>
      <c r="H294" s="26">
        <v>613.79999999999995</v>
      </c>
      <c r="I294" s="26"/>
      <c r="J294" s="30" t="s">
        <v>121</v>
      </c>
      <c r="K294" s="28"/>
      <c r="L294" s="25"/>
      <c r="M294" s="26"/>
    </row>
    <row r="295" spans="1:13" ht="15">
      <c r="A295" s="68"/>
      <c r="B295" s="68"/>
      <c r="C295" s="68"/>
      <c r="D295" s="68"/>
      <c r="E295" s="29" t="s">
        <v>1309</v>
      </c>
      <c r="F295" s="26">
        <v>53</v>
      </c>
      <c r="G295" s="26">
        <v>21</v>
      </c>
      <c r="H295" s="26">
        <v>1113</v>
      </c>
      <c r="I295" s="26"/>
      <c r="J295" s="30" t="s">
        <v>121</v>
      </c>
      <c r="K295" s="28"/>
      <c r="L295" s="25"/>
      <c r="M295" s="26"/>
    </row>
    <row r="296" spans="1:13" ht="15">
      <c r="A296" s="68"/>
      <c r="B296" s="68"/>
      <c r="C296" s="68"/>
      <c r="D296" s="68"/>
      <c r="E296" s="29" t="s">
        <v>1310</v>
      </c>
      <c r="F296" s="26">
        <v>38</v>
      </c>
      <c r="G296" s="26">
        <v>21.78</v>
      </c>
      <c r="H296" s="26">
        <v>827.64</v>
      </c>
      <c r="I296" s="26"/>
      <c r="J296" s="30" t="s">
        <v>121</v>
      </c>
      <c r="K296" s="28"/>
      <c r="L296" s="25"/>
      <c r="M296" s="26"/>
    </row>
    <row r="297" spans="1:13" ht="15">
      <c r="A297" s="68"/>
      <c r="B297" s="68"/>
      <c r="C297" s="68"/>
      <c r="D297" s="68"/>
      <c r="E297" s="29" t="s">
        <v>1311</v>
      </c>
      <c r="F297" s="26">
        <v>467</v>
      </c>
      <c r="G297" s="26">
        <v>21.78</v>
      </c>
      <c r="H297" s="26">
        <v>10171.26</v>
      </c>
      <c r="I297" s="26"/>
      <c r="J297" s="30" t="s">
        <v>121</v>
      </c>
      <c r="K297" s="28"/>
      <c r="L297" s="25"/>
      <c r="M297" s="26"/>
    </row>
    <row r="298" spans="1:13" ht="15">
      <c r="A298" s="68"/>
      <c r="B298" s="68"/>
      <c r="C298" s="68"/>
      <c r="D298" s="68"/>
      <c r="E298" s="29" t="s">
        <v>1312</v>
      </c>
      <c r="F298" s="26">
        <v>29</v>
      </c>
      <c r="G298" s="26">
        <v>21.78</v>
      </c>
      <c r="H298" s="26">
        <v>631.62</v>
      </c>
      <c r="I298" s="26"/>
      <c r="J298" s="30" t="s">
        <v>121</v>
      </c>
      <c r="K298" s="28"/>
      <c r="L298" s="25"/>
      <c r="M298" s="26"/>
    </row>
    <row r="299" spans="1:13" ht="15">
      <c r="A299" s="68"/>
      <c r="B299" s="68"/>
      <c r="C299" s="68"/>
      <c r="D299" s="68"/>
      <c r="E299" s="29" t="s">
        <v>1313</v>
      </c>
      <c r="F299" s="26">
        <v>5</v>
      </c>
      <c r="G299" s="26">
        <v>50</v>
      </c>
      <c r="H299" s="26">
        <v>250</v>
      </c>
      <c r="I299" s="26"/>
      <c r="J299" s="30" t="s">
        <v>121</v>
      </c>
      <c r="K299" s="28"/>
      <c r="L299" s="25"/>
      <c r="M299" s="26"/>
    </row>
    <row r="300" spans="1:13" ht="15">
      <c r="A300" s="68"/>
      <c r="B300" s="68"/>
      <c r="C300" s="68"/>
      <c r="D300" s="68"/>
      <c r="E300" s="29" t="s">
        <v>492</v>
      </c>
      <c r="F300" s="26">
        <v>8</v>
      </c>
      <c r="G300" s="26">
        <v>7.5</v>
      </c>
      <c r="H300" s="26">
        <v>60</v>
      </c>
      <c r="I300" s="26"/>
      <c r="J300" s="30" t="s">
        <v>121</v>
      </c>
      <c r="K300" s="28"/>
      <c r="L300" s="25"/>
      <c r="M300" s="26"/>
    </row>
    <row r="301" spans="1:13" ht="15">
      <c r="A301" s="68"/>
      <c r="B301" s="68"/>
      <c r="C301" s="68"/>
      <c r="D301" s="68"/>
      <c r="E301" s="29" t="s">
        <v>492</v>
      </c>
      <c r="F301" s="26">
        <v>1</v>
      </c>
      <c r="G301" s="26">
        <v>10.5</v>
      </c>
      <c r="H301" s="26">
        <v>10.5</v>
      </c>
      <c r="I301" s="26"/>
      <c r="J301" s="30" t="s">
        <v>121</v>
      </c>
      <c r="K301" s="28"/>
      <c r="L301" s="25"/>
      <c r="M301" s="26"/>
    </row>
    <row r="302" spans="1:13" ht="15">
      <c r="A302" s="68"/>
      <c r="B302" s="68"/>
      <c r="C302" s="68"/>
      <c r="D302" s="68"/>
      <c r="E302" s="29" t="s">
        <v>493</v>
      </c>
      <c r="F302" s="26">
        <v>44</v>
      </c>
      <c r="G302" s="26">
        <v>5.1239999999999997</v>
      </c>
      <c r="H302" s="26">
        <v>225.45599999999999</v>
      </c>
      <c r="I302" s="26"/>
      <c r="J302" s="30" t="s">
        <v>121</v>
      </c>
      <c r="K302" s="28"/>
      <c r="L302" s="25"/>
      <c r="M302" s="26"/>
    </row>
    <row r="303" spans="1:13" ht="15" customHeight="1">
      <c r="A303" s="68"/>
      <c r="B303" s="68"/>
      <c r="C303" s="68"/>
      <c r="D303" s="68"/>
      <c r="E303" s="29" t="s">
        <v>1314</v>
      </c>
      <c r="F303" s="26">
        <v>5</v>
      </c>
      <c r="G303" s="26">
        <v>21.665292000000001</v>
      </c>
      <c r="H303" s="26">
        <v>108.32646</v>
      </c>
      <c r="I303" s="26"/>
      <c r="J303" s="30" t="s">
        <v>121</v>
      </c>
      <c r="K303" s="28"/>
      <c r="L303" s="25"/>
      <c r="M303" s="26"/>
    </row>
    <row r="304" spans="1:13" ht="15">
      <c r="A304" s="68"/>
      <c r="B304" s="68"/>
      <c r="C304" s="68"/>
      <c r="D304" s="68"/>
      <c r="E304" s="29" t="s">
        <v>1315</v>
      </c>
      <c r="F304" s="26">
        <v>35</v>
      </c>
      <c r="G304" s="26">
        <v>21.78</v>
      </c>
      <c r="H304" s="26">
        <v>762.3</v>
      </c>
      <c r="I304" s="26"/>
      <c r="J304" s="30" t="s">
        <v>121</v>
      </c>
      <c r="K304" s="28"/>
      <c r="L304" s="25"/>
      <c r="M304" s="26"/>
    </row>
    <row r="305" spans="1:13" ht="15">
      <c r="A305" s="68"/>
      <c r="B305" s="68"/>
      <c r="C305" s="68"/>
      <c r="D305" s="68"/>
      <c r="E305" s="29" t="s">
        <v>495</v>
      </c>
      <c r="F305" s="26">
        <v>16</v>
      </c>
      <c r="G305" s="26">
        <v>20.311199999999999</v>
      </c>
      <c r="H305" s="26">
        <v>324.97919999999999</v>
      </c>
      <c r="I305" s="26"/>
      <c r="J305" s="30" t="s">
        <v>121</v>
      </c>
      <c r="K305" s="28"/>
      <c r="L305" s="25"/>
      <c r="M305" s="26"/>
    </row>
    <row r="306" spans="1:13" ht="15">
      <c r="A306" s="68"/>
      <c r="B306" s="68"/>
      <c r="C306" s="68"/>
      <c r="D306" s="68"/>
      <c r="E306" s="29" t="s">
        <v>495</v>
      </c>
      <c r="F306" s="26">
        <v>1</v>
      </c>
      <c r="G306" s="26">
        <v>29.015999999999998</v>
      </c>
      <c r="H306" s="26">
        <v>29.015999999999998</v>
      </c>
      <c r="I306" s="26"/>
      <c r="J306" s="30" t="s">
        <v>121</v>
      </c>
      <c r="K306" s="28"/>
      <c r="L306" s="25"/>
      <c r="M306" s="26"/>
    </row>
    <row r="307" spans="1:13" ht="15">
      <c r="A307" s="68"/>
      <c r="B307" s="68"/>
      <c r="C307" s="68"/>
      <c r="D307" s="68"/>
      <c r="E307" s="29" t="s">
        <v>1316</v>
      </c>
      <c r="F307" s="26">
        <v>14</v>
      </c>
      <c r="G307" s="26">
        <v>21.78</v>
      </c>
      <c r="H307" s="26">
        <v>304.92</v>
      </c>
      <c r="I307" s="26"/>
      <c r="J307" s="30" t="s">
        <v>121</v>
      </c>
      <c r="K307" s="28"/>
      <c r="L307" s="25"/>
      <c r="M307" s="26"/>
    </row>
    <row r="308" spans="1:13" ht="15">
      <c r="A308" s="68"/>
      <c r="B308" s="68"/>
      <c r="C308" s="68"/>
      <c r="D308" s="68"/>
      <c r="E308" s="29" t="s">
        <v>1317</v>
      </c>
      <c r="F308" s="26">
        <v>30</v>
      </c>
      <c r="G308" s="26">
        <v>19.8</v>
      </c>
      <c r="H308" s="26">
        <v>594</v>
      </c>
      <c r="I308" s="26"/>
      <c r="J308" s="30" t="s">
        <v>121</v>
      </c>
      <c r="K308" s="28"/>
      <c r="L308" s="25"/>
      <c r="M308" s="26"/>
    </row>
    <row r="309" spans="1:13" ht="15">
      <c r="A309" s="68"/>
      <c r="B309" s="68"/>
      <c r="C309" s="68"/>
      <c r="D309" s="68"/>
      <c r="E309" s="29" t="s">
        <v>497</v>
      </c>
      <c r="F309" s="26">
        <v>12</v>
      </c>
      <c r="G309" s="26">
        <v>10.5</v>
      </c>
      <c r="H309" s="26">
        <v>126</v>
      </c>
      <c r="I309" s="26"/>
      <c r="J309" s="30" t="s">
        <v>121</v>
      </c>
      <c r="K309" s="28"/>
      <c r="L309" s="25"/>
      <c r="M309" s="26"/>
    </row>
    <row r="310" spans="1:13" ht="15">
      <c r="A310" s="68"/>
      <c r="B310" s="68"/>
      <c r="C310" s="68"/>
      <c r="D310" s="68"/>
      <c r="E310" s="29" t="s">
        <v>1318</v>
      </c>
      <c r="F310" s="26">
        <v>40</v>
      </c>
      <c r="G310" s="26">
        <v>6.05</v>
      </c>
      <c r="H310" s="26">
        <v>242</v>
      </c>
      <c r="I310" s="26"/>
      <c r="J310" s="30" t="s">
        <v>121</v>
      </c>
      <c r="K310" s="28"/>
      <c r="L310" s="25"/>
      <c r="M310" s="26"/>
    </row>
    <row r="311" spans="1:13" ht="15">
      <c r="A311" s="68"/>
      <c r="B311" s="68"/>
      <c r="C311" s="68"/>
      <c r="D311" s="68"/>
      <c r="E311" s="29" t="s">
        <v>498</v>
      </c>
      <c r="F311" s="26">
        <v>42</v>
      </c>
      <c r="G311" s="26">
        <v>6.3</v>
      </c>
      <c r="H311" s="26">
        <v>264.60000000000002</v>
      </c>
      <c r="I311" s="26"/>
      <c r="J311" s="30" t="s">
        <v>121</v>
      </c>
      <c r="K311" s="28"/>
      <c r="L311" s="25"/>
      <c r="M311" s="26"/>
    </row>
    <row r="312" spans="1:13" ht="15">
      <c r="A312" s="68"/>
      <c r="B312" s="68"/>
      <c r="C312" s="68"/>
      <c r="D312" s="68"/>
      <c r="E312" s="29" t="s">
        <v>1319</v>
      </c>
      <c r="F312" s="26">
        <v>307</v>
      </c>
      <c r="G312" s="26">
        <v>6.6550000000000002</v>
      </c>
      <c r="H312" s="26">
        <v>2043.085</v>
      </c>
      <c r="I312" s="26"/>
      <c r="J312" s="30" t="s">
        <v>121</v>
      </c>
      <c r="K312" s="28"/>
      <c r="L312" s="25"/>
      <c r="M312" s="26"/>
    </row>
    <row r="313" spans="1:13" ht="15">
      <c r="A313" s="68"/>
      <c r="B313" s="68"/>
      <c r="C313" s="68"/>
      <c r="D313" s="68"/>
      <c r="E313" s="29" t="s">
        <v>1320</v>
      </c>
      <c r="F313" s="26">
        <v>74</v>
      </c>
      <c r="G313" s="26">
        <v>14.52</v>
      </c>
      <c r="H313" s="26">
        <v>1074.48</v>
      </c>
      <c r="I313" s="26"/>
      <c r="J313" s="30" t="s">
        <v>121</v>
      </c>
      <c r="K313" s="28"/>
      <c r="L313" s="25"/>
      <c r="M313" s="26"/>
    </row>
    <row r="314" spans="1:13" ht="15">
      <c r="A314" s="68"/>
      <c r="B314" s="68"/>
      <c r="C314" s="68"/>
      <c r="D314" s="68"/>
      <c r="E314" s="29" t="s">
        <v>499</v>
      </c>
      <c r="F314" s="26">
        <v>4</v>
      </c>
      <c r="G314" s="26">
        <v>14</v>
      </c>
      <c r="H314" s="26">
        <v>56</v>
      </c>
      <c r="I314" s="26"/>
      <c r="J314" s="30" t="s">
        <v>121</v>
      </c>
      <c r="K314" s="28"/>
      <c r="L314" s="25"/>
      <c r="M314" s="26"/>
    </row>
    <row r="315" spans="1:13" ht="15">
      <c r="A315" s="68"/>
      <c r="B315" s="68"/>
      <c r="C315" s="68"/>
      <c r="D315" s="68"/>
      <c r="E315" s="29" t="s">
        <v>500</v>
      </c>
      <c r="F315" s="26">
        <v>8</v>
      </c>
      <c r="G315" s="26">
        <v>14</v>
      </c>
      <c r="H315" s="26">
        <v>112</v>
      </c>
      <c r="I315" s="26"/>
      <c r="J315" s="30" t="s">
        <v>121</v>
      </c>
      <c r="K315" s="28"/>
      <c r="L315" s="25"/>
      <c r="M315" s="26"/>
    </row>
    <row r="316" spans="1:13" ht="15">
      <c r="A316" s="68"/>
      <c r="B316" s="68"/>
      <c r="C316" s="68"/>
      <c r="D316" s="68"/>
      <c r="E316" s="29" t="s">
        <v>1321</v>
      </c>
      <c r="F316" s="26">
        <v>19</v>
      </c>
      <c r="G316" s="26">
        <v>14</v>
      </c>
      <c r="H316" s="26">
        <v>266</v>
      </c>
      <c r="I316" s="26"/>
      <c r="J316" s="30" t="s">
        <v>121</v>
      </c>
      <c r="K316" s="28"/>
      <c r="L316" s="25"/>
      <c r="M316" s="26"/>
    </row>
    <row r="317" spans="1:13" ht="15">
      <c r="A317" s="68"/>
      <c r="B317" s="68"/>
      <c r="C317" s="68"/>
      <c r="D317" s="68"/>
      <c r="E317" s="29" t="s">
        <v>1322</v>
      </c>
      <c r="F317" s="26">
        <v>92</v>
      </c>
      <c r="G317" s="26">
        <v>14.52</v>
      </c>
      <c r="H317" s="26">
        <v>1335.84</v>
      </c>
      <c r="I317" s="26"/>
      <c r="J317" s="30" t="s">
        <v>121</v>
      </c>
      <c r="K317" s="28"/>
      <c r="L317" s="25"/>
      <c r="M317" s="26"/>
    </row>
    <row r="318" spans="1:13" ht="15">
      <c r="A318" s="68"/>
      <c r="B318" s="68"/>
      <c r="C318" s="68"/>
      <c r="D318" s="68"/>
      <c r="E318" s="29" t="s">
        <v>1323</v>
      </c>
      <c r="F318" s="26">
        <v>154</v>
      </c>
      <c r="G318" s="26">
        <v>14.52</v>
      </c>
      <c r="H318" s="26">
        <v>2236.08</v>
      </c>
      <c r="I318" s="26"/>
      <c r="J318" s="30" t="s">
        <v>121</v>
      </c>
      <c r="K318" s="28"/>
      <c r="L318" s="25"/>
      <c r="M318" s="26"/>
    </row>
    <row r="319" spans="1:13" ht="15">
      <c r="A319" s="68"/>
      <c r="B319" s="68"/>
      <c r="C319" s="68"/>
      <c r="D319" s="68"/>
      <c r="E319" s="29" t="s">
        <v>1324</v>
      </c>
      <c r="F319" s="26">
        <v>118</v>
      </c>
      <c r="G319" s="26">
        <v>14.52</v>
      </c>
      <c r="H319" s="26">
        <v>1713.36</v>
      </c>
      <c r="I319" s="26"/>
      <c r="J319" s="30" t="s">
        <v>121</v>
      </c>
      <c r="K319" s="28"/>
      <c r="L319" s="25"/>
      <c r="M319" s="26"/>
    </row>
    <row r="320" spans="1:13" ht="14.45" customHeight="1">
      <c r="A320" s="68"/>
      <c r="B320" s="68"/>
      <c r="C320" s="68"/>
      <c r="D320" s="68"/>
      <c r="E320" s="29" t="s">
        <v>1325</v>
      </c>
      <c r="F320" s="26">
        <v>7</v>
      </c>
      <c r="G320" s="26">
        <v>13.2</v>
      </c>
      <c r="H320" s="26">
        <v>92.4</v>
      </c>
      <c r="I320" s="26"/>
      <c r="J320" s="30" t="s">
        <v>121</v>
      </c>
      <c r="K320" s="28"/>
      <c r="L320" s="25"/>
      <c r="M320" s="26"/>
    </row>
    <row r="321" spans="1:13" ht="15">
      <c r="A321" s="68"/>
      <c r="B321" s="68"/>
      <c r="C321" s="68"/>
      <c r="D321" s="68"/>
      <c r="E321" s="29" t="s">
        <v>1326</v>
      </c>
      <c r="F321" s="26">
        <v>6</v>
      </c>
      <c r="G321" s="26">
        <v>13.2</v>
      </c>
      <c r="H321" s="26">
        <v>79.2</v>
      </c>
      <c r="I321" s="26"/>
      <c r="J321" s="30" t="s">
        <v>121</v>
      </c>
      <c r="K321" s="28"/>
      <c r="L321" s="25"/>
      <c r="M321" s="26"/>
    </row>
    <row r="322" spans="1:13" ht="15">
      <c r="A322" s="68"/>
      <c r="B322" s="68"/>
      <c r="C322" s="68"/>
      <c r="D322" s="68"/>
      <c r="E322" s="29" t="s">
        <v>1327</v>
      </c>
      <c r="F322" s="26">
        <v>76</v>
      </c>
      <c r="G322" s="26">
        <v>14.52</v>
      </c>
      <c r="H322" s="26">
        <v>1103.52</v>
      </c>
      <c r="I322" s="26"/>
      <c r="J322" s="30" t="s">
        <v>121</v>
      </c>
      <c r="K322" s="28"/>
      <c r="L322" s="25"/>
      <c r="M322" s="26"/>
    </row>
    <row r="323" spans="1:13" ht="15">
      <c r="A323" s="68"/>
      <c r="B323" s="68"/>
      <c r="C323" s="68"/>
      <c r="D323" s="68"/>
      <c r="E323" s="29" t="s">
        <v>1328</v>
      </c>
      <c r="F323" s="26">
        <v>9</v>
      </c>
      <c r="G323" s="26">
        <v>13.2</v>
      </c>
      <c r="H323" s="26">
        <v>118.8</v>
      </c>
      <c r="I323" s="26"/>
      <c r="J323" s="30" t="s">
        <v>121</v>
      </c>
      <c r="K323" s="28"/>
      <c r="L323" s="25"/>
      <c r="M323" s="26"/>
    </row>
    <row r="324" spans="1:13" ht="15">
      <c r="A324" s="68"/>
      <c r="B324" s="68"/>
      <c r="C324" s="68"/>
      <c r="D324" s="68"/>
      <c r="E324" s="29" t="s">
        <v>1329</v>
      </c>
      <c r="F324" s="26">
        <v>44</v>
      </c>
      <c r="G324" s="26">
        <v>14.52</v>
      </c>
      <c r="H324" s="26">
        <v>638.88</v>
      </c>
      <c r="I324" s="26"/>
      <c r="J324" s="30" t="s">
        <v>121</v>
      </c>
      <c r="K324" s="28"/>
      <c r="L324" s="25"/>
      <c r="M324" s="26"/>
    </row>
    <row r="325" spans="1:13" ht="15">
      <c r="A325" s="68"/>
      <c r="B325" s="68"/>
      <c r="C325" s="68"/>
      <c r="D325" s="68"/>
      <c r="E325" s="29" t="s">
        <v>1330</v>
      </c>
      <c r="F325" s="26">
        <v>4</v>
      </c>
      <c r="G325" s="26">
        <v>14.52</v>
      </c>
      <c r="H325" s="26">
        <v>58.08</v>
      </c>
      <c r="I325" s="26"/>
      <c r="J325" s="30" t="s">
        <v>121</v>
      </c>
      <c r="K325" s="28"/>
      <c r="L325" s="25"/>
      <c r="M325" s="26"/>
    </row>
    <row r="326" spans="1:13" ht="15">
      <c r="A326" s="68"/>
      <c r="B326" s="68"/>
      <c r="C326" s="68"/>
      <c r="D326" s="68"/>
      <c r="E326" s="29" t="s">
        <v>1331</v>
      </c>
      <c r="F326" s="26">
        <v>113</v>
      </c>
      <c r="G326" s="26">
        <v>13.2</v>
      </c>
      <c r="H326" s="26">
        <v>1491.6</v>
      </c>
      <c r="I326" s="26"/>
      <c r="J326" s="30" t="s">
        <v>121</v>
      </c>
      <c r="K326" s="28"/>
      <c r="L326" s="25"/>
      <c r="M326" s="26"/>
    </row>
    <row r="327" spans="1:13" ht="15">
      <c r="A327" s="68"/>
      <c r="B327" s="68"/>
      <c r="C327" s="68"/>
      <c r="D327" s="68"/>
      <c r="E327" s="29" t="s">
        <v>503</v>
      </c>
      <c r="F327" s="26">
        <v>97</v>
      </c>
      <c r="G327" s="26">
        <v>4.5</v>
      </c>
      <c r="H327" s="26">
        <v>436.5</v>
      </c>
      <c r="I327" s="26"/>
      <c r="J327" s="30" t="s">
        <v>121</v>
      </c>
      <c r="K327" s="28"/>
      <c r="L327" s="25"/>
      <c r="M327" s="26"/>
    </row>
    <row r="328" spans="1:13" ht="15">
      <c r="A328" s="68"/>
      <c r="B328" s="68"/>
      <c r="C328" s="68"/>
      <c r="D328" s="68"/>
      <c r="E328" s="29" t="s">
        <v>503</v>
      </c>
      <c r="F328" s="26">
        <v>9</v>
      </c>
      <c r="G328" s="26">
        <v>6.3</v>
      </c>
      <c r="H328" s="26">
        <v>56.7</v>
      </c>
      <c r="I328" s="26"/>
      <c r="J328" s="30" t="s">
        <v>121</v>
      </c>
      <c r="K328" s="28"/>
      <c r="L328" s="25"/>
      <c r="M328" s="26"/>
    </row>
    <row r="329" spans="1:13" ht="15">
      <c r="A329" s="68"/>
      <c r="B329" s="68"/>
      <c r="C329" s="68"/>
      <c r="D329" s="68"/>
      <c r="E329" s="29" t="s">
        <v>1332</v>
      </c>
      <c r="F329" s="26">
        <v>5</v>
      </c>
      <c r="G329" s="26">
        <v>6.2747999999999999</v>
      </c>
      <c r="H329" s="26">
        <v>31.373999999999999</v>
      </c>
      <c r="I329" s="26"/>
      <c r="J329" s="30" t="s">
        <v>121</v>
      </c>
      <c r="K329" s="28"/>
      <c r="L329" s="25"/>
      <c r="M329" s="26"/>
    </row>
    <row r="330" spans="1:13" ht="15">
      <c r="A330" s="68"/>
      <c r="B330" s="68"/>
      <c r="C330" s="68"/>
      <c r="D330" s="68"/>
      <c r="E330" s="29" t="s">
        <v>1333</v>
      </c>
      <c r="F330" s="26">
        <v>44</v>
      </c>
      <c r="G330" s="26">
        <v>13.2</v>
      </c>
      <c r="H330" s="26">
        <v>580.79999999999995</v>
      </c>
      <c r="I330" s="26"/>
      <c r="J330" s="30" t="s">
        <v>121</v>
      </c>
      <c r="K330" s="28"/>
      <c r="L330" s="25"/>
      <c r="M330" s="26"/>
    </row>
    <row r="331" spans="1:13" ht="15">
      <c r="A331" s="68"/>
      <c r="B331" s="68"/>
      <c r="C331" s="68"/>
      <c r="D331" s="68"/>
      <c r="E331" s="29" t="s">
        <v>1334</v>
      </c>
      <c r="F331" s="26">
        <v>21</v>
      </c>
      <c r="G331" s="26">
        <v>14</v>
      </c>
      <c r="H331" s="26">
        <v>294</v>
      </c>
      <c r="I331" s="26"/>
      <c r="J331" s="30" t="s">
        <v>121</v>
      </c>
      <c r="K331" s="28"/>
      <c r="L331" s="25"/>
      <c r="M331" s="26"/>
    </row>
    <row r="332" spans="1:13" ht="15">
      <c r="A332" s="68"/>
      <c r="B332" s="68"/>
      <c r="C332" s="68"/>
      <c r="D332" s="68"/>
      <c r="E332" s="29" t="s">
        <v>1335</v>
      </c>
      <c r="F332" s="26">
        <v>2</v>
      </c>
      <c r="G332" s="26">
        <v>14</v>
      </c>
      <c r="H332" s="26">
        <v>28</v>
      </c>
      <c r="I332" s="26"/>
      <c r="J332" s="30" t="s">
        <v>121</v>
      </c>
      <c r="K332" s="28"/>
      <c r="L332" s="25"/>
      <c r="M332" s="26"/>
    </row>
    <row r="333" spans="1:13" ht="15">
      <c r="A333" s="68"/>
      <c r="B333" s="68"/>
      <c r="C333" s="68"/>
      <c r="D333" s="68"/>
      <c r="E333" s="29" t="s">
        <v>1336</v>
      </c>
      <c r="F333" s="26">
        <v>20</v>
      </c>
      <c r="G333" s="26">
        <v>13.2</v>
      </c>
      <c r="H333" s="26">
        <v>264</v>
      </c>
      <c r="I333" s="26"/>
      <c r="J333" s="30" t="s">
        <v>121</v>
      </c>
      <c r="K333" s="28"/>
      <c r="L333" s="25"/>
      <c r="M333" s="26"/>
    </row>
    <row r="334" spans="1:13" ht="15">
      <c r="A334" s="68"/>
      <c r="B334" s="68"/>
      <c r="C334" s="68"/>
      <c r="D334" s="68"/>
      <c r="E334" s="29" t="s">
        <v>1337</v>
      </c>
      <c r="F334" s="26">
        <v>9</v>
      </c>
      <c r="G334" s="26">
        <v>14.52</v>
      </c>
      <c r="H334" s="26">
        <v>130.68</v>
      </c>
      <c r="I334" s="26"/>
      <c r="J334" s="30" t="s">
        <v>121</v>
      </c>
      <c r="K334" s="28"/>
      <c r="L334" s="25"/>
      <c r="M334" s="26"/>
    </row>
    <row r="335" spans="1:13" ht="14.45" customHeight="1">
      <c r="A335" s="68">
        <v>7</v>
      </c>
      <c r="B335" s="68" t="s">
        <v>2163</v>
      </c>
      <c r="C335" s="68">
        <v>5</v>
      </c>
      <c r="D335" s="68" t="s">
        <v>179</v>
      </c>
      <c r="E335" s="29" t="s">
        <v>118</v>
      </c>
      <c r="F335" s="26">
        <v>1642</v>
      </c>
      <c r="G335" s="26"/>
      <c r="H335" s="26">
        <f>SUM(H336:H401)</f>
        <v>8533.7457900000009</v>
      </c>
      <c r="I335" s="26">
        <f>ROUND(H335,0)</f>
        <v>8534</v>
      </c>
      <c r="J335" s="27"/>
      <c r="K335" s="28">
        <v>0</v>
      </c>
      <c r="L335" s="25">
        <v>0</v>
      </c>
      <c r="M335" s="26">
        <v>8534</v>
      </c>
    </row>
    <row r="336" spans="1:13" ht="15">
      <c r="A336" s="68"/>
      <c r="B336" s="68"/>
      <c r="C336" s="68"/>
      <c r="D336" s="68"/>
      <c r="E336" s="29" t="s">
        <v>1338</v>
      </c>
      <c r="F336" s="26">
        <v>5</v>
      </c>
      <c r="G336" s="26">
        <v>5.6760000000000002</v>
      </c>
      <c r="H336" s="26">
        <v>28.38</v>
      </c>
      <c r="I336" s="26"/>
      <c r="J336" s="30" t="s">
        <v>121</v>
      </c>
      <c r="K336" s="28"/>
      <c r="L336" s="25"/>
      <c r="M336" s="26"/>
    </row>
    <row r="337" spans="1:13" ht="15">
      <c r="A337" s="68"/>
      <c r="B337" s="68"/>
      <c r="C337" s="68"/>
      <c r="D337" s="68"/>
      <c r="E337" s="29" t="s">
        <v>1339</v>
      </c>
      <c r="F337" s="26">
        <v>3</v>
      </c>
      <c r="G337" s="26">
        <v>3.0877500000000002</v>
      </c>
      <c r="H337" s="26">
        <v>9.2632499999999993</v>
      </c>
      <c r="I337" s="26"/>
      <c r="J337" s="30" t="s">
        <v>121</v>
      </c>
      <c r="K337" s="28"/>
      <c r="L337" s="25"/>
      <c r="M337" s="26"/>
    </row>
    <row r="338" spans="1:13" ht="15">
      <c r="A338" s="68"/>
      <c r="B338" s="68"/>
      <c r="C338" s="68"/>
      <c r="D338" s="68"/>
      <c r="E338" s="29" t="s">
        <v>506</v>
      </c>
      <c r="F338" s="26">
        <v>1</v>
      </c>
      <c r="G338" s="26">
        <v>2.5838399999999999</v>
      </c>
      <c r="H338" s="26">
        <v>2.5838399999999999</v>
      </c>
      <c r="I338" s="26"/>
      <c r="J338" s="30" t="s">
        <v>121</v>
      </c>
      <c r="K338" s="28"/>
      <c r="L338" s="25"/>
      <c r="M338" s="26"/>
    </row>
    <row r="339" spans="1:13" ht="15">
      <c r="A339" s="68"/>
      <c r="B339" s="68"/>
      <c r="C339" s="68"/>
      <c r="D339" s="68"/>
      <c r="E339" s="29" t="s">
        <v>507</v>
      </c>
      <c r="F339" s="26">
        <v>7</v>
      </c>
      <c r="G339" s="26">
        <v>3.57</v>
      </c>
      <c r="H339" s="26">
        <v>24.99</v>
      </c>
      <c r="I339" s="26"/>
      <c r="J339" s="30" t="s">
        <v>121</v>
      </c>
      <c r="K339" s="28"/>
      <c r="L339" s="25"/>
      <c r="M339" s="26"/>
    </row>
    <row r="340" spans="1:13" ht="15">
      <c r="A340" s="68"/>
      <c r="B340" s="68"/>
      <c r="C340" s="68"/>
      <c r="D340" s="68"/>
      <c r="E340" s="29" t="s">
        <v>507</v>
      </c>
      <c r="F340" s="26">
        <v>21</v>
      </c>
      <c r="G340" s="26">
        <v>6.1319999999999997</v>
      </c>
      <c r="H340" s="26">
        <v>128.77199999999999</v>
      </c>
      <c r="I340" s="26"/>
      <c r="J340" s="30" t="s">
        <v>121</v>
      </c>
      <c r="K340" s="28"/>
      <c r="L340" s="25"/>
      <c r="M340" s="26"/>
    </row>
    <row r="341" spans="1:13" ht="15">
      <c r="A341" s="68"/>
      <c r="B341" s="68"/>
      <c r="C341" s="68"/>
      <c r="D341" s="68"/>
      <c r="E341" s="29" t="s">
        <v>508</v>
      </c>
      <c r="F341" s="26">
        <v>1</v>
      </c>
      <c r="G341" s="26">
        <v>6.4596</v>
      </c>
      <c r="H341" s="26">
        <v>6.4596</v>
      </c>
      <c r="I341" s="26"/>
      <c r="J341" s="30" t="s">
        <v>121</v>
      </c>
      <c r="K341" s="28"/>
      <c r="L341" s="25"/>
      <c r="M341" s="26"/>
    </row>
    <row r="342" spans="1:13" ht="15">
      <c r="A342" s="68"/>
      <c r="B342" s="68"/>
      <c r="C342" s="68"/>
      <c r="D342" s="68"/>
      <c r="E342" s="29" t="s">
        <v>509</v>
      </c>
      <c r="F342" s="26">
        <v>46</v>
      </c>
      <c r="G342" s="26">
        <v>2.4527999999999999</v>
      </c>
      <c r="H342" s="26">
        <v>112.8288</v>
      </c>
      <c r="I342" s="26"/>
      <c r="J342" s="30" t="s">
        <v>121</v>
      </c>
      <c r="K342" s="28"/>
      <c r="L342" s="25"/>
      <c r="M342" s="26"/>
    </row>
    <row r="343" spans="1:13" ht="15">
      <c r="A343" s="68"/>
      <c r="B343" s="68"/>
      <c r="C343" s="68"/>
      <c r="D343" s="68"/>
      <c r="E343" s="29" t="s">
        <v>509</v>
      </c>
      <c r="F343" s="26">
        <v>409</v>
      </c>
      <c r="G343" s="26">
        <v>3.57</v>
      </c>
      <c r="H343" s="26">
        <v>1460.13</v>
      </c>
      <c r="I343" s="26"/>
      <c r="J343" s="30" t="s">
        <v>121</v>
      </c>
      <c r="K343" s="28"/>
      <c r="L343" s="25"/>
      <c r="M343" s="26"/>
    </row>
    <row r="344" spans="1:13" ht="15">
      <c r="A344" s="68"/>
      <c r="B344" s="68"/>
      <c r="C344" s="68"/>
      <c r="D344" s="68"/>
      <c r="E344" s="29" t="s">
        <v>509</v>
      </c>
      <c r="F344" s="26">
        <v>356</v>
      </c>
      <c r="G344" s="26">
        <v>6.1319999999999997</v>
      </c>
      <c r="H344" s="26">
        <v>2182.9920000000002</v>
      </c>
      <c r="I344" s="26"/>
      <c r="J344" s="30" t="s">
        <v>121</v>
      </c>
      <c r="K344" s="28"/>
      <c r="L344" s="25"/>
      <c r="M344" s="26"/>
    </row>
    <row r="345" spans="1:13" ht="15">
      <c r="A345" s="68"/>
      <c r="B345" s="68"/>
      <c r="C345" s="68"/>
      <c r="D345" s="68"/>
      <c r="E345" s="29" t="s">
        <v>510</v>
      </c>
      <c r="F345" s="26">
        <v>1</v>
      </c>
      <c r="G345" s="26">
        <v>3.57</v>
      </c>
      <c r="H345" s="26">
        <v>3.57</v>
      </c>
      <c r="I345" s="26"/>
      <c r="J345" s="30" t="s">
        <v>121</v>
      </c>
      <c r="K345" s="28"/>
      <c r="L345" s="25"/>
      <c r="M345" s="26"/>
    </row>
    <row r="346" spans="1:13" ht="15">
      <c r="A346" s="68"/>
      <c r="B346" s="68"/>
      <c r="C346" s="68"/>
      <c r="D346" s="68"/>
      <c r="E346" s="29" t="s">
        <v>510</v>
      </c>
      <c r="F346" s="26">
        <v>108</v>
      </c>
      <c r="G346" s="26">
        <v>6.1319999999999997</v>
      </c>
      <c r="H346" s="26">
        <v>662.25599999999997</v>
      </c>
      <c r="I346" s="26"/>
      <c r="J346" s="30" t="s">
        <v>121</v>
      </c>
      <c r="K346" s="28"/>
      <c r="L346" s="25"/>
      <c r="M346" s="26"/>
    </row>
    <row r="347" spans="1:13" ht="15">
      <c r="A347" s="68"/>
      <c r="B347" s="68"/>
      <c r="C347" s="68"/>
      <c r="D347" s="68"/>
      <c r="E347" s="29" t="s">
        <v>1340</v>
      </c>
      <c r="F347" s="26">
        <v>26</v>
      </c>
      <c r="G347" s="26">
        <v>3.57</v>
      </c>
      <c r="H347" s="26">
        <v>92.82</v>
      </c>
      <c r="I347" s="26"/>
      <c r="J347" s="30" t="s">
        <v>121</v>
      </c>
      <c r="K347" s="28"/>
      <c r="L347" s="25"/>
      <c r="M347" s="26"/>
    </row>
    <row r="348" spans="1:13" ht="15">
      <c r="A348" s="68"/>
      <c r="B348" s="68"/>
      <c r="C348" s="68"/>
      <c r="D348" s="68"/>
      <c r="E348" s="29" t="s">
        <v>1341</v>
      </c>
      <c r="F348" s="26">
        <v>27</v>
      </c>
      <c r="G348" s="26">
        <v>3.7725</v>
      </c>
      <c r="H348" s="26">
        <v>101.8575</v>
      </c>
      <c r="I348" s="26"/>
      <c r="J348" s="30" t="s">
        <v>121</v>
      </c>
      <c r="K348" s="28"/>
      <c r="L348" s="25"/>
      <c r="M348" s="26"/>
    </row>
    <row r="349" spans="1:13" ht="15">
      <c r="A349" s="68"/>
      <c r="B349" s="68"/>
      <c r="C349" s="68"/>
      <c r="D349" s="68"/>
      <c r="E349" s="29" t="s">
        <v>1342</v>
      </c>
      <c r="F349" s="26">
        <v>14</v>
      </c>
      <c r="G349" s="26">
        <v>3.7725</v>
      </c>
      <c r="H349" s="26">
        <v>52.814999999999998</v>
      </c>
      <c r="I349" s="26"/>
      <c r="J349" s="30" t="s">
        <v>121</v>
      </c>
      <c r="K349" s="28"/>
      <c r="L349" s="25"/>
      <c r="M349" s="26"/>
    </row>
    <row r="350" spans="1:13" ht="15">
      <c r="A350" s="68"/>
      <c r="B350" s="68"/>
      <c r="C350" s="68"/>
      <c r="D350" s="68"/>
      <c r="E350" s="29" t="s">
        <v>512</v>
      </c>
      <c r="F350" s="26">
        <v>11</v>
      </c>
      <c r="G350" s="26">
        <v>6.8268000000000004</v>
      </c>
      <c r="H350" s="26">
        <v>75.094800000000006</v>
      </c>
      <c r="I350" s="26"/>
      <c r="J350" s="30" t="s">
        <v>121</v>
      </c>
      <c r="K350" s="28"/>
      <c r="L350" s="25"/>
      <c r="M350" s="26"/>
    </row>
    <row r="351" spans="1:13" ht="15">
      <c r="A351" s="68"/>
      <c r="B351" s="68"/>
      <c r="C351" s="68"/>
      <c r="D351" s="68"/>
      <c r="E351" s="29" t="s">
        <v>1343</v>
      </c>
      <c r="F351" s="26">
        <v>5</v>
      </c>
      <c r="G351" s="26">
        <v>4.3815</v>
      </c>
      <c r="H351" s="26">
        <v>21.907499999999999</v>
      </c>
      <c r="I351" s="26"/>
      <c r="J351" s="30" t="s">
        <v>121</v>
      </c>
      <c r="K351" s="28"/>
      <c r="L351" s="25"/>
      <c r="M351" s="26"/>
    </row>
    <row r="352" spans="1:13" ht="15">
      <c r="A352" s="68"/>
      <c r="B352" s="68"/>
      <c r="C352" s="68"/>
      <c r="D352" s="68"/>
      <c r="E352" s="29" t="s">
        <v>1344</v>
      </c>
      <c r="F352" s="26">
        <v>48</v>
      </c>
      <c r="G352" s="26">
        <v>3.99</v>
      </c>
      <c r="H352" s="26">
        <v>191.52</v>
      </c>
      <c r="I352" s="26"/>
      <c r="J352" s="30" t="s">
        <v>121</v>
      </c>
      <c r="K352" s="28"/>
      <c r="L352" s="25"/>
      <c r="M352" s="26"/>
    </row>
    <row r="353" spans="1:13" ht="15">
      <c r="A353" s="68"/>
      <c r="B353" s="68"/>
      <c r="C353" s="68"/>
      <c r="D353" s="68"/>
      <c r="E353" s="29" t="s">
        <v>1345</v>
      </c>
      <c r="F353" s="26">
        <v>9</v>
      </c>
      <c r="G353" s="26">
        <v>3.915</v>
      </c>
      <c r="H353" s="26">
        <v>35.234999999999999</v>
      </c>
      <c r="I353" s="26"/>
      <c r="J353" s="30" t="s">
        <v>121</v>
      </c>
      <c r="K353" s="28"/>
      <c r="L353" s="25"/>
      <c r="M353" s="26"/>
    </row>
    <row r="354" spans="1:13" ht="15">
      <c r="A354" s="68"/>
      <c r="B354" s="68"/>
      <c r="C354" s="68"/>
      <c r="D354" s="68"/>
      <c r="E354" s="29" t="s">
        <v>514</v>
      </c>
      <c r="F354" s="26">
        <v>95</v>
      </c>
      <c r="G354" s="26">
        <v>9.1950000000000003</v>
      </c>
      <c r="H354" s="26">
        <v>873.52499999999998</v>
      </c>
      <c r="I354" s="26"/>
      <c r="J354" s="30" t="s">
        <v>121</v>
      </c>
      <c r="K354" s="28"/>
      <c r="L354" s="25"/>
      <c r="M354" s="26"/>
    </row>
    <row r="355" spans="1:13" ht="15">
      <c r="A355" s="68"/>
      <c r="B355" s="68"/>
      <c r="C355" s="68"/>
      <c r="D355" s="68"/>
      <c r="E355" s="29" t="s">
        <v>515</v>
      </c>
      <c r="F355" s="26">
        <v>20</v>
      </c>
      <c r="G355" s="26">
        <v>7.5140000000000002</v>
      </c>
      <c r="H355" s="26">
        <v>150.28</v>
      </c>
      <c r="I355" s="26"/>
      <c r="J355" s="30" t="s">
        <v>121</v>
      </c>
      <c r="K355" s="28"/>
      <c r="L355" s="25"/>
      <c r="M355" s="26"/>
    </row>
    <row r="356" spans="1:13" ht="15">
      <c r="A356" s="68"/>
      <c r="B356" s="68"/>
      <c r="C356" s="68"/>
      <c r="D356" s="68"/>
      <c r="E356" s="29" t="s">
        <v>1346</v>
      </c>
      <c r="F356" s="26">
        <v>1</v>
      </c>
      <c r="G356" s="26">
        <v>5.7725</v>
      </c>
      <c r="H356" s="26">
        <v>5.7725</v>
      </c>
      <c r="I356" s="26"/>
      <c r="J356" s="30" t="s">
        <v>121</v>
      </c>
      <c r="K356" s="28"/>
      <c r="L356" s="25"/>
      <c r="M356" s="26"/>
    </row>
    <row r="357" spans="1:13" ht="15">
      <c r="A357" s="68"/>
      <c r="B357" s="68"/>
      <c r="C357" s="68"/>
      <c r="D357" s="68"/>
      <c r="E357" s="29" t="s">
        <v>1347</v>
      </c>
      <c r="F357" s="26">
        <v>3</v>
      </c>
      <c r="G357" s="26">
        <v>5.7725</v>
      </c>
      <c r="H357" s="26">
        <v>17.317499999999999</v>
      </c>
      <c r="I357" s="26"/>
      <c r="J357" s="30" t="s">
        <v>121</v>
      </c>
      <c r="K357" s="28"/>
      <c r="L357" s="25"/>
      <c r="M357" s="26"/>
    </row>
    <row r="358" spans="1:13" ht="15">
      <c r="A358" s="68"/>
      <c r="B358" s="68"/>
      <c r="C358" s="68"/>
      <c r="D358" s="68"/>
      <c r="E358" s="29" t="s">
        <v>1348</v>
      </c>
      <c r="F358" s="26">
        <v>63</v>
      </c>
      <c r="G358" s="26">
        <v>5.5385</v>
      </c>
      <c r="H358" s="26">
        <v>348.9255</v>
      </c>
      <c r="I358" s="26"/>
      <c r="J358" s="30" t="s">
        <v>121</v>
      </c>
      <c r="K358" s="28"/>
      <c r="L358" s="25"/>
      <c r="M358" s="26"/>
    </row>
    <row r="359" spans="1:13" ht="15">
      <c r="A359" s="68"/>
      <c r="B359" s="68"/>
      <c r="C359" s="68"/>
      <c r="D359" s="68"/>
      <c r="E359" s="29" t="s">
        <v>1349</v>
      </c>
      <c r="F359" s="26">
        <v>0</v>
      </c>
      <c r="G359" s="26">
        <v>0</v>
      </c>
      <c r="H359" s="26">
        <v>0</v>
      </c>
      <c r="I359" s="26"/>
      <c r="J359" s="30" t="s">
        <v>171</v>
      </c>
      <c r="K359" s="28"/>
      <c r="L359" s="25"/>
      <c r="M359" s="26"/>
    </row>
    <row r="360" spans="1:13" ht="15">
      <c r="A360" s="68"/>
      <c r="B360" s="68"/>
      <c r="C360" s="68"/>
      <c r="D360" s="68"/>
      <c r="E360" s="29" t="s">
        <v>1350</v>
      </c>
      <c r="F360" s="26">
        <v>0</v>
      </c>
      <c r="G360" s="26">
        <v>0</v>
      </c>
      <c r="H360" s="26">
        <v>0</v>
      </c>
      <c r="I360" s="26"/>
      <c r="J360" s="30" t="s">
        <v>171</v>
      </c>
      <c r="K360" s="28"/>
      <c r="L360" s="25"/>
      <c r="M360" s="26"/>
    </row>
    <row r="361" spans="1:13" ht="15">
      <c r="A361" s="68"/>
      <c r="B361" s="68"/>
      <c r="C361" s="68"/>
      <c r="D361" s="68"/>
      <c r="E361" s="29" t="s">
        <v>1351</v>
      </c>
      <c r="F361" s="26">
        <v>0</v>
      </c>
      <c r="G361" s="26">
        <v>0</v>
      </c>
      <c r="H361" s="26">
        <v>0</v>
      </c>
      <c r="I361" s="26"/>
      <c r="J361" s="30" t="s">
        <v>171</v>
      </c>
      <c r="K361" s="28"/>
      <c r="L361" s="25"/>
      <c r="M361" s="26"/>
    </row>
    <row r="362" spans="1:13" ht="15">
      <c r="A362" s="68"/>
      <c r="B362" s="68"/>
      <c r="C362" s="68"/>
      <c r="D362" s="68"/>
      <c r="E362" s="29" t="s">
        <v>1352</v>
      </c>
      <c r="F362" s="26">
        <v>0</v>
      </c>
      <c r="G362" s="26">
        <v>0</v>
      </c>
      <c r="H362" s="26">
        <v>0</v>
      </c>
      <c r="I362" s="26"/>
      <c r="J362" s="30" t="s">
        <v>171</v>
      </c>
      <c r="K362" s="28"/>
      <c r="L362" s="25"/>
      <c r="M362" s="26"/>
    </row>
    <row r="363" spans="1:13" ht="15">
      <c r="A363" s="68"/>
      <c r="B363" s="68"/>
      <c r="C363" s="68"/>
      <c r="D363" s="68"/>
      <c r="E363" s="29" t="s">
        <v>1353</v>
      </c>
      <c r="F363" s="26">
        <v>0</v>
      </c>
      <c r="G363" s="26">
        <v>0</v>
      </c>
      <c r="H363" s="26">
        <v>0</v>
      </c>
      <c r="I363" s="26"/>
      <c r="J363" s="30" t="s">
        <v>171</v>
      </c>
      <c r="K363" s="28"/>
      <c r="L363" s="25"/>
      <c r="M363" s="26"/>
    </row>
    <row r="364" spans="1:13" ht="15">
      <c r="A364" s="68"/>
      <c r="B364" s="68"/>
      <c r="C364" s="68"/>
      <c r="D364" s="68"/>
      <c r="E364" s="29" t="s">
        <v>1354</v>
      </c>
      <c r="F364" s="26">
        <v>0</v>
      </c>
      <c r="G364" s="26">
        <v>0</v>
      </c>
      <c r="H364" s="26">
        <v>0</v>
      </c>
      <c r="I364" s="26"/>
      <c r="J364" s="30" t="s">
        <v>171</v>
      </c>
      <c r="K364" s="28"/>
      <c r="L364" s="25"/>
      <c r="M364" s="26"/>
    </row>
    <row r="365" spans="1:13" ht="15">
      <c r="A365" s="68"/>
      <c r="B365" s="68"/>
      <c r="C365" s="68"/>
      <c r="D365" s="68"/>
      <c r="E365" s="29" t="s">
        <v>1355</v>
      </c>
      <c r="F365" s="26">
        <v>0</v>
      </c>
      <c r="G365" s="26">
        <v>0</v>
      </c>
      <c r="H365" s="26">
        <v>0</v>
      </c>
      <c r="I365" s="26"/>
      <c r="J365" s="30" t="s">
        <v>171</v>
      </c>
      <c r="K365" s="28"/>
      <c r="L365" s="25"/>
      <c r="M365" s="26"/>
    </row>
    <row r="366" spans="1:13" ht="15">
      <c r="A366" s="68"/>
      <c r="B366" s="68"/>
      <c r="C366" s="68"/>
      <c r="D366" s="68"/>
      <c r="E366" s="29" t="s">
        <v>1356</v>
      </c>
      <c r="F366" s="26">
        <v>0</v>
      </c>
      <c r="G366" s="26">
        <v>0</v>
      </c>
      <c r="H366" s="26">
        <v>0</v>
      </c>
      <c r="I366" s="26"/>
      <c r="J366" s="30" t="s">
        <v>171</v>
      </c>
      <c r="K366" s="28"/>
      <c r="L366" s="25"/>
      <c r="M366" s="26"/>
    </row>
    <row r="367" spans="1:13" ht="15">
      <c r="A367" s="68"/>
      <c r="B367" s="68"/>
      <c r="C367" s="68"/>
      <c r="D367" s="68"/>
      <c r="E367" s="29" t="s">
        <v>1357</v>
      </c>
      <c r="F367" s="26">
        <v>0</v>
      </c>
      <c r="G367" s="26">
        <v>0</v>
      </c>
      <c r="H367" s="26">
        <v>0</v>
      </c>
      <c r="I367" s="26"/>
      <c r="J367" s="30" t="s">
        <v>171</v>
      </c>
      <c r="K367" s="28"/>
      <c r="L367" s="25"/>
      <c r="M367" s="26"/>
    </row>
    <row r="368" spans="1:13" ht="15">
      <c r="A368" s="68"/>
      <c r="B368" s="68"/>
      <c r="C368" s="68"/>
      <c r="D368" s="68"/>
      <c r="E368" s="29" t="s">
        <v>1358</v>
      </c>
      <c r="F368" s="26">
        <v>0</v>
      </c>
      <c r="G368" s="26">
        <v>0</v>
      </c>
      <c r="H368" s="26">
        <v>0</v>
      </c>
      <c r="I368" s="26"/>
      <c r="J368" s="30" t="s">
        <v>171</v>
      </c>
      <c r="K368" s="28"/>
      <c r="L368" s="25"/>
      <c r="M368" s="26"/>
    </row>
    <row r="369" spans="1:13" ht="15">
      <c r="A369" s="68"/>
      <c r="B369" s="68"/>
      <c r="C369" s="68"/>
      <c r="D369" s="68"/>
      <c r="E369" s="29" t="s">
        <v>519</v>
      </c>
      <c r="F369" s="26">
        <v>0</v>
      </c>
      <c r="G369" s="26">
        <v>0</v>
      </c>
      <c r="H369" s="26">
        <v>0</v>
      </c>
      <c r="I369" s="26"/>
      <c r="J369" s="30" t="s">
        <v>171</v>
      </c>
      <c r="K369" s="28"/>
      <c r="L369" s="25"/>
      <c r="M369" s="26"/>
    </row>
    <row r="370" spans="1:13" ht="15">
      <c r="A370" s="68"/>
      <c r="B370" s="68"/>
      <c r="C370" s="68"/>
      <c r="D370" s="68"/>
      <c r="E370" s="29" t="s">
        <v>1359</v>
      </c>
      <c r="F370" s="26">
        <v>0</v>
      </c>
      <c r="G370" s="26">
        <v>0</v>
      </c>
      <c r="H370" s="26">
        <v>0</v>
      </c>
      <c r="I370" s="26"/>
      <c r="J370" s="30" t="s">
        <v>171</v>
      </c>
      <c r="K370" s="28"/>
      <c r="L370" s="25"/>
      <c r="M370" s="26"/>
    </row>
    <row r="371" spans="1:13" ht="15">
      <c r="A371" s="68"/>
      <c r="B371" s="68"/>
      <c r="C371" s="68"/>
      <c r="D371" s="68"/>
      <c r="E371" s="29" t="s">
        <v>1360</v>
      </c>
      <c r="F371" s="26">
        <v>0</v>
      </c>
      <c r="G371" s="26">
        <v>0</v>
      </c>
      <c r="H371" s="26">
        <v>0</v>
      </c>
      <c r="I371" s="26"/>
      <c r="J371" s="30" t="s">
        <v>171</v>
      </c>
      <c r="K371" s="28"/>
      <c r="L371" s="25"/>
      <c r="M371" s="26"/>
    </row>
    <row r="372" spans="1:13" ht="15">
      <c r="A372" s="68"/>
      <c r="B372" s="68"/>
      <c r="C372" s="68"/>
      <c r="D372" s="68"/>
      <c r="E372" s="29" t="s">
        <v>1361</v>
      </c>
      <c r="F372" s="26">
        <v>0</v>
      </c>
      <c r="G372" s="26">
        <v>0</v>
      </c>
      <c r="H372" s="26">
        <v>0</v>
      </c>
      <c r="I372" s="26"/>
      <c r="J372" s="30" t="s">
        <v>171</v>
      </c>
      <c r="K372" s="28"/>
      <c r="L372" s="25"/>
      <c r="M372" s="26"/>
    </row>
    <row r="373" spans="1:13" ht="15">
      <c r="A373" s="68"/>
      <c r="B373" s="68"/>
      <c r="C373" s="68"/>
      <c r="D373" s="68"/>
      <c r="E373" s="29" t="s">
        <v>1361</v>
      </c>
      <c r="F373" s="26">
        <v>0</v>
      </c>
      <c r="G373" s="26">
        <v>0</v>
      </c>
      <c r="H373" s="26">
        <v>0</v>
      </c>
      <c r="I373" s="26"/>
      <c r="J373" s="30" t="s">
        <v>171</v>
      </c>
      <c r="K373" s="28"/>
      <c r="L373" s="25"/>
      <c r="M373" s="26"/>
    </row>
    <row r="374" spans="1:13" ht="15">
      <c r="A374" s="68"/>
      <c r="B374" s="68"/>
      <c r="C374" s="68"/>
      <c r="D374" s="68"/>
      <c r="E374" s="29" t="s">
        <v>1362</v>
      </c>
      <c r="F374" s="26">
        <v>0</v>
      </c>
      <c r="G374" s="26">
        <v>0</v>
      </c>
      <c r="H374" s="26">
        <v>0</v>
      </c>
      <c r="I374" s="26"/>
      <c r="J374" s="30" t="s">
        <v>171</v>
      </c>
      <c r="K374" s="28"/>
      <c r="L374" s="25"/>
      <c r="M374" s="26"/>
    </row>
    <row r="375" spans="1:13" ht="15">
      <c r="A375" s="68"/>
      <c r="B375" s="68"/>
      <c r="C375" s="68"/>
      <c r="D375" s="68"/>
      <c r="E375" s="29" t="s">
        <v>1362</v>
      </c>
      <c r="F375" s="26">
        <v>0</v>
      </c>
      <c r="G375" s="26">
        <v>0</v>
      </c>
      <c r="H375" s="26">
        <v>0</v>
      </c>
      <c r="I375" s="26"/>
      <c r="J375" s="30" t="s">
        <v>171</v>
      </c>
      <c r="K375" s="28"/>
      <c r="L375" s="25"/>
      <c r="M375" s="26"/>
    </row>
    <row r="376" spans="1:13" ht="14.45" customHeight="1">
      <c r="A376" s="68"/>
      <c r="B376" s="68"/>
      <c r="C376" s="68"/>
      <c r="D376" s="68"/>
      <c r="E376" s="29" t="s">
        <v>1363</v>
      </c>
      <c r="F376" s="26">
        <v>0</v>
      </c>
      <c r="G376" s="26">
        <v>0</v>
      </c>
      <c r="H376" s="26">
        <v>0</v>
      </c>
      <c r="I376" s="26"/>
      <c r="J376" s="30" t="s">
        <v>171</v>
      </c>
      <c r="K376" s="28"/>
      <c r="L376" s="25"/>
      <c r="M376" s="26"/>
    </row>
    <row r="377" spans="1:13" ht="15">
      <c r="A377" s="68"/>
      <c r="B377" s="68"/>
      <c r="C377" s="68"/>
      <c r="D377" s="68"/>
      <c r="E377" s="29" t="s">
        <v>1364</v>
      </c>
      <c r="F377" s="26">
        <v>23</v>
      </c>
      <c r="G377" s="26">
        <v>4.95</v>
      </c>
      <c r="H377" s="26">
        <v>113.85</v>
      </c>
      <c r="I377" s="26"/>
      <c r="J377" s="30" t="s">
        <v>121</v>
      </c>
      <c r="K377" s="28"/>
      <c r="L377" s="25"/>
      <c r="M377" s="26"/>
    </row>
    <row r="378" spans="1:13" ht="15">
      <c r="A378" s="68"/>
      <c r="B378" s="68"/>
      <c r="C378" s="68"/>
      <c r="D378" s="68"/>
      <c r="E378" s="29" t="s">
        <v>1365</v>
      </c>
      <c r="F378" s="26">
        <v>339</v>
      </c>
      <c r="G378" s="26">
        <v>5.4</v>
      </c>
      <c r="H378" s="26">
        <v>1830.6</v>
      </c>
      <c r="I378" s="26"/>
      <c r="J378" s="30" t="s">
        <v>121</v>
      </c>
      <c r="K378" s="28"/>
      <c r="L378" s="25"/>
      <c r="M378" s="26"/>
    </row>
    <row r="379" spans="1:13" ht="15">
      <c r="A379" s="68"/>
      <c r="B379" s="68"/>
      <c r="C379" s="68"/>
      <c r="D379" s="68"/>
      <c r="E379" s="29" t="s">
        <v>1366</v>
      </c>
      <c r="F379" s="26">
        <v>0</v>
      </c>
      <c r="G379" s="26">
        <v>0</v>
      </c>
      <c r="H379" s="26">
        <v>0</v>
      </c>
      <c r="I379" s="26"/>
      <c r="J379" s="30" t="s">
        <v>171</v>
      </c>
      <c r="K379" s="28"/>
      <c r="L379" s="25"/>
      <c r="M379" s="26"/>
    </row>
    <row r="380" spans="1:13" ht="15">
      <c r="A380" s="68"/>
      <c r="B380" s="68"/>
      <c r="C380" s="68"/>
      <c r="D380" s="68"/>
      <c r="E380" s="29" t="s">
        <v>1367</v>
      </c>
      <c r="F380" s="26">
        <v>0</v>
      </c>
      <c r="G380" s="26">
        <v>0</v>
      </c>
      <c r="H380" s="26">
        <v>0</v>
      </c>
      <c r="I380" s="26"/>
      <c r="J380" s="30" t="s">
        <v>171</v>
      </c>
      <c r="K380" s="28"/>
      <c r="L380" s="25"/>
      <c r="M380" s="26"/>
    </row>
    <row r="381" spans="1:13" ht="15">
      <c r="A381" s="68"/>
      <c r="B381" s="68"/>
      <c r="C381" s="68"/>
      <c r="D381" s="68"/>
      <c r="E381" s="29" t="s">
        <v>1368</v>
      </c>
      <c r="F381" s="26">
        <v>0</v>
      </c>
      <c r="G381" s="26">
        <v>0</v>
      </c>
      <c r="H381" s="26">
        <v>0</v>
      </c>
      <c r="I381" s="26"/>
      <c r="J381" s="30" t="s">
        <v>171</v>
      </c>
      <c r="K381" s="28"/>
      <c r="L381" s="25"/>
      <c r="M381" s="26"/>
    </row>
    <row r="382" spans="1:13" ht="15">
      <c r="A382" s="68"/>
      <c r="B382" s="68"/>
      <c r="C382" s="68"/>
      <c r="D382" s="68"/>
      <c r="E382" s="29" t="s">
        <v>525</v>
      </c>
      <c r="F382" s="26">
        <v>0</v>
      </c>
      <c r="G382" s="26">
        <v>0</v>
      </c>
      <c r="H382" s="26">
        <v>0</v>
      </c>
      <c r="I382" s="26"/>
      <c r="J382" s="30" t="s">
        <v>171</v>
      </c>
      <c r="K382" s="28"/>
      <c r="L382" s="25"/>
      <c r="M382" s="26"/>
    </row>
    <row r="383" spans="1:13" ht="15">
      <c r="A383" s="68"/>
      <c r="B383" s="68"/>
      <c r="C383" s="68"/>
      <c r="D383" s="68"/>
      <c r="E383" s="29" t="s">
        <v>1369</v>
      </c>
      <c r="F383" s="26">
        <v>0</v>
      </c>
      <c r="G383" s="26">
        <v>0</v>
      </c>
      <c r="H383" s="26">
        <v>0</v>
      </c>
      <c r="I383" s="26"/>
      <c r="J383" s="30" t="s">
        <v>171</v>
      </c>
      <c r="K383" s="28"/>
      <c r="L383" s="25"/>
      <c r="M383" s="26"/>
    </row>
    <row r="384" spans="1:13" ht="15">
      <c r="A384" s="68"/>
      <c r="B384" s="68"/>
      <c r="C384" s="68"/>
      <c r="D384" s="68"/>
      <c r="E384" s="29" t="s">
        <v>1370</v>
      </c>
      <c r="F384" s="26">
        <v>0</v>
      </c>
      <c r="G384" s="26">
        <v>0</v>
      </c>
      <c r="H384" s="26">
        <v>0</v>
      </c>
      <c r="I384" s="26"/>
      <c r="J384" s="30" t="s">
        <v>171</v>
      </c>
      <c r="K384" s="28"/>
      <c r="L384" s="25"/>
      <c r="M384" s="26"/>
    </row>
    <row r="385" spans="1:13" ht="15">
      <c r="A385" s="68"/>
      <c r="B385" s="68"/>
      <c r="C385" s="68"/>
      <c r="D385" s="68"/>
      <c r="E385" s="29" t="s">
        <v>1371</v>
      </c>
      <c r="F385" s="26">
        <v>0</v>
      </c>
      <c r="G385" s="26">
        <v>0</v>
      </c>
      <c r="H385" s="26">
        <v>0</v>
      </c>
      <c r="I385" s="26"/>
      <c r="J385" s="30" t="s">
        <v>171</v>
      </c>
      <c r="K385" s="28"/>
      <c r="L385" s="25"/>
      <c r="M385" s="26"/>
    </row>
    <row r="386" spans="1:13" ht="15">
      <c r="A386" s="68"/>
      <c r="B386" s="68"/>
      <c r="C386" s="68"/>
      <c r="D386" s="68"/>
      <c r="E386" s="29" t="s">
        <v>1372</v>
      </c>
      <c r="F386" s="26">
        <v>0</v>
      </c>
      <c r="G386" s="26">
        <v>0</v>
      </c>
      <c r="H386" s="26">
        <v>0</v>
      </c>
      <c r="I386" s="26"/>
      <c r="J386" s="30" t="s">
        <v>171</v>
      </c>
      <c r="K386" s="28"/>
      <c r="L386" s="25"/>
      <c r="M386" s="26"/>
    </row>
    <row r="387" spans="1:13" ht="15">
      <c r="A387" s="68"/>
      <c r="B387" s="68"/>
      <c r="C387" s="68"/>
      <c r="D387" s="68"/>
      <c r="E387" s="29" t="s">
        <v>1372</v>
      </c>
      <c r="F387" s="26">
        <v>0</v>
      </c>
      <c r="G387" s="26">
        <v>0</v>
      </c>
      <c r="H387" s="26">
        <v>0</v>
      </c>
      <c r="I387" s="26"/>
      <c r="J387" s="30" t="s">
        <v>171</v>
      </c>
      <c r="K387" s="28"/>
      <c r="L387" s="25"/>
      <c r="M387" s="26"/>
    </row>
    <row r="388" spans="1:13" ht="15">
      <c r="A388" s="68"/>
      <c r="B388" s="68"/>
      <c r="C388" s="68"/>
      <c r="D388" s="68"/>
      <c r="E388" s="29" t="s">
        <v>1373</v>
      </c>
      <c r="F388" s="26">
        <v>0</v>
      </c>
      <c r="G388" s="26">
        <v>0</v>
      </c>
      <c r="H388" s="26">
        <v>0</v>
      </c>
      <c r="I388" s="26"/>
      <c r="J388" s="30" t="s">
        <v>171</v>
      </c>
      <c r="K388" s="28"/>
      <c r="L388" s="25"/>
      <c r="M388" s="26"/>
    </row>
    <row r="389" spans="1:13" ht="15">
      <c r="A389" s="68"/>
      <c r="B389" s="68"/>
      <c r="C389" s="68"/>
      <c r="D389" s="68"/>
      <c r="E389" s="29" t="s">
        <v>1374</v>
      </c>
      <c r="F389" s="26">
        <v>0</v>
      </c>
      <c r="G389" s="26">
        <v>0</v>
      </c>
      <c r="H389" s="26">
        <v>0</v>
      </c>
      <c r="I389" s="26"/>
      <c r="J389" s="30" t="s">
        <v>171</v>
      </c>
      <c r="K389" s="28"/>
      <c r="L389" s="25"/>
      <c r="M389" s="26"/>
    </row>
    <row r="390" spans="1:13" ht="15">
      <c r="A390" s="68"/>
      <c r="B390" s="68"/>
      <c r="C390" s="68"/>
      <c r="D390" s="68"/>
      <c r="E390" s="29" t="s">
        <v>1375</v>
      </c>
      <c r="F390" s="26">
        <v>0</v>
      </c>
      <c r="G390" s="26">
        <v>0</v>
      </c>
      <c r="H390" s="26">
        <v>0</v>
      </c>
      <c r="I390" s="26"/>
      <c r="J390" s="30" t="s">
        <v>171</v>
      </c>
      <c r="K390" s="28"/>
      <c r="L390" s="25"/>
      <c r="M390" s="26"/>
    </row>
    <row r="391" spans="1:13" ht="15">
      <c r="A391" s="68"/>
      <c r="B391" s="68"/>
      <c r="C391" s="68"/>
      <c r="D391" s="68"/>
      <c r="E391" s="29" t="s">
        <v>1376</v>
      </c>
      <c r="F391" s="26">
        <v>0</v>
      </c>
      <c r="G391" s="26">
        <v>0</v>
      </c>
      <c r="H391" s="26">
        <v>0</v>
      </c>
      <c r="I391" s="26"/>
      <c r="J391" s="30" t="s">
        <v>171</v>
      </c>
      <c r="K391" s="28"/>
      <c r="L391" s="25"/>
      <c r="M391" s="26"/>
    </row>
    <row r="392" spans="1:13" ht="15">
      <c r="A392" s="68"/>
      <c r="B392" s="68"/>
      <c r="C392" s="68"/>
      <c r="D392" s="68"/>
      <c r="E392" s="29" t="s">
        <v>1377</v>
      </c>
      <c r="F392" s="26">
        <v>0</v>
      </c>
      <c r="G392" s="26">
        <v>0</v>
      </c>
      <c r="H392" s="26">
        <v>0</v>
      </c>
      <c r="I392" s="26"/>
      <c r="J392" s="30" t="s">
        <v>171</v>
      </c>
      <c r="K392" s="28"/>
      <c r="L392" s="25"/>
      <c r="M392" s="26"/>
    </row>
    <row r="393" spans="1:13" ht="15">
      <c r="A393" s="68"/>
      <c r="B393" s="68"/>
      <c r="C393" s="68"/>
      <c r="D393" s="68"/>
      <c r="E393" s="29" t="s">
        <v>1377</v>
      </c>
      <c r="F393" s="26">
        <v>0</v>
      </c>
      <c r="G393" s="26">
        <v>0</v>
      </c>
      <c r="H393" s="26">
        <v>0</v>
      </c>
      <c r="I393" s="26"/>
      <c r="J393" s="30" t="s">
        <v>171</v>
      </c>
      <c r="K393" s="28"/>
      <c r="L393" s="25"/>
      <c r="M393" s="26"/>
    </row>
    <row r="394" spans="1:13" ht="15">
      <c r="A394" s="68"/>
      <c r="B394" s="68"/>
      <c r="C394" s="68"/>
      <c r="D394" s="68"/>
      <c r="E394" s="29" t="s">
        <v>1378</v>
      </c>
      <c r="F394" s="26">
        <v>0</v>
      </c>
      <c r="G394" s="26">
        <v>0</v>
      </c>
      <c r="H394" s="26">
        <v>0</v>
      </c>
      <c r="I394" s="26"/>
      <c r="J394" s="30" t="s">
        <v>171</v>
      </c>
      <c r="K394" s="28"/>
      <c r="L394" s="25"/>
      <c r="M394" s="26"/>
    </row>
    <row r="395" spans="1:13" ht="15">
      <c r="A395" s="68"/>
      <c r="B395" s="68"/>
      <c r="C395" s="68"/>
      <c r="D395" s="68"/>
      <c r="E395" s="29" t="s">
        <v>1379</v>
      </c>
      <c r="F395" s="26">
        <v>0</v>
      </c>
      <c r="G395" s="26">
        <v>0</v>
      </c>
      <c r="H395" s="26">
        <v>0</v>
      </c>
      <c r="I395" s="26"/>
      <c r="J395" s="30" t="s">
        <v>171</v>
      </c>
      <c r="K395" s="28"/>
      <c r="L395" s="25"/>
      <c r="M395" s="26"/>
    </row>
    <row r="396" spans="1:13" ht="15">
      <c r="A396" s="68">
        <v>7</v>
      </c>
      <c r="B396" s="68" t="s">
        <v>2121</v>
      </c>
      <c r="C396" s="68">
        <v>5</v>
      </c>
      <c r="D396" s="68" t="s">
        <v>2127</v>
      </c>
      <c r="E396" s="29" t="s">
        <v>1379</v>
      </c>
      <c r="F396" s="26">
        <v>0</v>
      </c>
      <c r="G396" s="26">
        <v>0</v>
      </c>
      <c r="H396" s="26">
        <v>0</v>
      </c>
      <c r="I396" s="26"/>
      <c r="J396" s="30" t="s">
        <v>171</v>
      </c>
      <c r="K396" s="28"/>
      <c r="L396" s="25"/>
      <c r="M396" s="26"/>
    </row>
    <row r="397" spans="1:13" ht="15">
      <c r="A397" s="68"/>
      <c r="B397" s="68"/>
      <c r="C397" s="68"/>
      <c r="D397" s="68"/>
      <c r="E397" s="29" t="s">
        <v>1380</v>
      </c>
      <c r="F397" s="26">
        <v>0</v>
      </c>
      <c r="G397" s="26">
        <v>0</v>
      </c>
      <c r="H397" s="26">
        <v>0</v>
      </c>
      <c r="I397" s="26"/>
      <c r="J397" s="30" t="s">
        <v>171</v>
      </c>
      <c r="K397" s="28"/>
      <c r="L397" s="25"/>
      <c r="M397" s="26"/>
    </row>
    <row r="398" spans="1:13" ht="15">
      <c r="A398" s="68"/>
      <c r="B398" s="68"/>
      <c r="C398" s="68"/>
      <c r="D398" s="68"/>
      <c r="E398" s="29" t="s">
        <v>1381</v>
      </c>
      <c r="F398" s="26">
        <v>0</v>
      </c>
      <c r="G398" s="26">
        <v>0</v>
      </c>
      <c r="H398" s="26">
        <v>0</v>
      </c>
      <c r="I398" s="26"/>
      <c r="J398" s="30" t="s">
        <v>171</v>
      </c>
      <c r="K398" s="28"/>
      <c r="L398" s="25"/>
      <c r="M398" s="26"/>
    </row>
    <row r="399" spans="1:13" ht="15">
      <c r="A399" s="68"/>
      <c r="B399" s="68"/>
      <c r="C399" s="68"/>
      <c r="D399" s="68"/>
      <c r="E399" s="29" t="s">
        <v>1382</v>
      </c>
      <c r="F399" s="26">
        <v>0</v>
      </c>
      <c r="G399" s="26">
        <v>0</v>
      </c>
      <c r="H399" s="26">
        <v>0</v>
      </c>
      <c r="I399" s="26"/>
      <c r="J399" s="30" t="s">
        <v>171</v>
      </c>
      <c r="K399" s="28"/>
      <c r="L399" s="25"/>
      <c r="M399" s="26"/>
    </row>
    <row r="400" spans="1:13" ht="15">
      <c r="A400" s="68"/>
      <c r="B400" s="68"/>
      <c r="C400" s="68"/>
      <c r="D400" s="68"/>
      <c r="E400" s="29" t="s">
        <v>1383</v>
      </c>
      <c r="F400" s="26">
        <v>0</v>
      </c>
      <c r="G400" s="26">
        <v>0</v>
      </c>
      <c r="H400" s="26">
        <v>0</v>
      </c>
      <c r="I400" s="26"/>
      <c r="J400" s="30" t="s">
        <v>171</v>
      </c>
      <c r="K400" s="28"/>
      <c r="L400" s="25"/>
      <c r="M400" s="26"/>
    </row>
    <row r="401" spans="1:13" ht="15">
      <c r="A401" s="68"/>
      <c r="B401" s="68"/>
      <c r="C401" s="68"/>
      <c r="D401" s="68"/>
      <c r="E401" s="29" t="s">
        <v>1384</v>
      </c>
      <c r="F401" s="26">
        <v>0</v>
      </c>
      <c r="G401" s="26">
        <v>0</v>
      </c>
      <c r="H401" s="26">
        <v>0</v>
      </c>
      <c r="I401" s="26"/>
      <c r="J401" s="30" t="s">
        <v>171</v>
      </c>
      <c r="K401" s="28"/>
      <c r="L401" s="25"/>
      <c r="M401" s="26"/>
    </row>
    <row r="402" spans="1:13" ht="15">
      <c r="A402" s="68"/>
      <c r="B402" s="68"/>
      <c r="C402" s="68">
        <v>6</v>
      </c>
      <c r="D402" s="68" t="s">
        <v>199</v>
      </c>
      <c r="E402" s="29" t="s">
        <v>118</v>
      </c>
      <c r="F402" s="26">
        <v>0</v>
      </c>
      <c r="G402" s="26"/>
      <c r="H402" s="26">
        <v>0</v>
      </c>
      <c r="I402" s="26">
        <f>ROUND(H402,0)</f>
        <v>0</v>
      </c>
      <c r="J402" s="27"/>
      <c r="K402" s="28">
        <v>0</v>
      </c>
      <c r="L402" s="25">
        <v>0</v>
      </c>
      <c r="M402" s="26">
        <v>0</v>
      </c>
    </row>
    <row r="403" spans="1:13" ht="15">
      <c r="A403" s="68"/>
      <c r="B403" s="68"/>
      <c r="C403" s="68"/>
      <c r="D403" s="68"/>
      <c r="E403" s="29" t="s">
        <v>530</v>
      </c>
      <c r="F403" s="26">
        <v>0</v>
      </c>
      <c r="G403" s="26">
        <v>0</v>
      </c>
      <c r="H403" s="26">
        <v>0</v>
      </c>
      <c r="I403" s="26"/>
      <c r="J403" s="30" t="s">
        <v>171</v>
      </c>
      <c r="K403" s="28"/>
      <c r="L403" s="25"/>
      <c r="M403" s="26"/>
    </row>
    <row r="404" spans="1:13" ht="15">
      <c r="A404" s="68"/>
      <c r="B404" s="68"/>
      <c r="C404" s="68"/>
      <c r="D404" s="68"/>
      <c r="E404" s="29" t="s">
        <v>1385</v>
      </c>
      <c r="F404" s="26">
        <v>0</v>
      </c>
      <c r="G404" s="26">
        <v>0</v>
      </c>
      <c r="H404" s="26">
        <v>0</v>
      </c>
      <c r="I404" s="26"/>
      <c r="J404" s="30" t="s">
        <v>171</v>
      </c>
      <c r="K404" s="28"/>
      <c r="L404" s="25"/>
      <c r="M404" s="26"/>
    </row>
    <row r="405" spans="1:13" ht="15">
      <c r="A405" s="68"/>
      <c r="B405" s="68"/>
      <c r="C405" s="68"/>
      <c r="D405" s="68"/>
      <c r="E405" s="29" t="s">
        <v>1386</v>
      </c>
      <c r="F405" s="26">
        <v>0</v>
      </c>
      <c r="G405" s="26">
        <v>0</v>
      </c>
      <c r="H405" s="26">
        <v>0</v>
      </c>
      <c r="I405" s="26"/>
      <c r="J405" s="30" t="s">
        <v>171</v>
      </c>
      <c r="K405" s="28"/>
      <c r="L405" s="25"/>
      <c r="M405" s="26"/>
    </row>
    <row r="406" spans="1:13" ht="15">
      <c r="A406" s="68"/>
      <c r="B406" s="68"/>
      <c r="C406" s="68"/>
      <c r="D406" s="68"/>
      <c r="E406" s="29" t="s">
        <v>1387</v>
      </c>
      <c r="F406" s="26">
        <v>0</v>
      </c>
      <c r="G406" s="26">
        <v>0</v>
      </c>
      <c r="H406" s="26">
        <v>0</v>
      </c>
      <c r="I406" s="26"/>
      <c r="J406" s="30" t="s">
        <v>171</v>
      </c>
      <c r="K406" s="28"/>
      <c r="L406" s="25"/>
      <c r="M406" s="26"/>
    </row>
    <row r="407" spans="1:13" ht="15">
      <c r="A407" s="68"/>
      <c r="B407" s="68"/>
      <c r="C407" s="68"/>
      <c r="D407" s="68"/>
      <c r="E407" s="29" t="s">
        <v>531</v>
      </c>
      <c r="F407" s="26">
        <v>0</v>
      </c>
      <c r="G407" s="26">
        <v>0</v>
      </c>
      <c r="H407" s="26">
        <v>0</v>
      </c>
      <c r="I407" s="26"/>
      <c r="J407" s="30" t="s">
        <v>171</v>
      </c>
      <c r="K407" s="28"/>
      <c r="L407" s="25"/>
      <c r="M407" s="26"/>
    </row>
    <row r="408" spans="1:13" ht="15">
      <c r="A408" s="68"/>
      <c r="B408" s="68"/>
      <c r="C408" s="68"/>
      <c r="D408" s="68"/>
      <c r="E408" s="29" t="s">
        <v>531</v>
      </c>
      <c r="F408" s="26">
        <v>0</v>
      </c>
      <c r="G408" s="26">
        <v>0</v>
      </c>
      <c r="H408" s="26">
        <v>0</v>
      </c>
      <c r="I408" s="26"/>
      <c r="J408" s="30" t="s">
        <v>171</v>
      </c>
      <c r="K408" s="28"/>
      <c r="L408" s="25"/>
      <c r="M408" s="26"/>
    </row>
    <row r="409" spans="1:13" ht="14.45" customHeight="1">
      <c r="A409" s="68"/>
      <c r="B409" s="68"/>
      <c r="C409" s="68">
        <v>7</v>
      </c>
      <c r="D409" s="68" t="s">
        <v>203</v>
      </c>
      <c r="E409" s="29" t="s">
        <v>118</v>
      </c>
      <c r="F409" s="26">
        <v>1206</v>
      </c>
      <c r="G409" s="26"/>
      <c r="H409" s="26">
        <v>21049.677800000001</v>
      </c>
      <c r="I409" s="26">
        <f>ROUND(H409,0)</f>
        <v>21050</v>
      </c>
      <c r="J409" s="27"/>
      <c r="K409" s="28">
        <v>0</v>
      </c>
      <c r="L409" s="25">
        <v>0</v>
      </c>
      <c r="M409" s="26">
        <v>21050</v>
      </c>
    </row>
    <row r="410" spans="1:13" ht="15">
      <c r="A410" s="68"/>
      <c r="B410" s="68"/>
      <c r="C410" s="68"/>
      <c r="D410" s="68"/>
      <c r="E410" s="29" t="s">
        <v>1388</v>
      </c>
      <c r="F410" s="26">
        <v>1</v>
      </c>
      <c r="G410" s="26">
        <v>21</v>
      </c>
      <c r="H410" s="26">
        <v>21</v>
      </c>
      <c r="I410" s="26"/>
      <c r="J410" s="30" t="s">
        <v>121</v>
      </c>
      <c r="K410" s="28"/>
      <c r="L410" s="25"/>
      <c r="M410" s="26"/>
    </row>
    <row r="411" spans="1:13" ht="15">
      <c r="A411" s="68"/>
      <c r="B411" s="68"/>
      <c r="C411" s="68"/>
      <c r="D411" s="68"/>
      <c r="E411" s="29" t="s">
        <v>1389</v>
      </c>
      <c r="F411" s="26">
        <v>12</v>
      </c>
      <c r="G411" s="26">
        <v>20.903400000000001</v>
      </c>
      <c r="H411" s="26">
        <v>250.8408</v>
      </c>
      <c r="I411" s="26"/>
      <c r="J411" s="30" t="s">
        <v>121</v>
      </c>
      <c r="K411" s="28"/>
      <c r="L411" s="25"/>
      <c r="M411" s="26"/>
    </row>
    <row r="412" spans="1:13" ht="15">
      <c r="A412" s="68"/>
      <c r="B412" s="68"/>
      <c r="C412" s="68"/>
      <c r="D412" s="68"/>
      <c r="E412" s="29" t="s">
        <v>532</v>
      </c>
      <c r="F412" s="26">
        <v>142</v>
      </c>
      <c r="G412" s="26">
        <v>21</v>
      </c>
      <c r="H412" s="26">
        <v>2982</v>
      </c>
      <c r="I412" s="26"/>
      <c r="J412" s="30" t="s">
        <v>121</v>
      </c>
      <c r="K412" s="28"/>
      <c r="L412" s="25"/>
      <c r="M412" s="26"/>
    </row>
    <row r="413" spans="1:13" ht="15">
      <c r="A413" s="68"/>
      <c r="B413" s="68"/>
      <c r="C413" s="68"/>
      <c r="D413" s="68"/>
      <c r="E413" s="29" t="s">
        <v>1390</v>
      </c>
      <c r="F413" s="26">
        <v>28</v>
      </c>
      <c r="G413" s="26">
        <v>20.901859999999999</v>
      </c>
      <c r="H413" s="26">
        <v>585.25207999999998</v>
      </c>
      <c r="I413" s="26"/>
      <c r="J413" s="30" t="s">
        <v>121</v>
      </c>
      <c r="K413" s="28"/>
      <c r="L413" s="25"/>
      <c r="M413" s="26"/>
    </row>
    <row r="414" spans="1:13" ht="15">
      <c r="A414" s="68"/>
      <c r="B414" s="68"/>
      <c r="C414" s="68"/>
      <c r="D414" s="68"/>
      <c r="E414" s="29" t="s">
        <v>533</v>
      </c>
      <c r="F414" s="26">
        <v>15</v>
      </c>
      <c r="G414" s="26">
        <v>18</v>
      </c>
      <c r="H414" s="26">
        <v>270</v>
      </c>
      <c r="I414" s="26"/>
      <c r="J414" s="30" t="s">
        <v>121</v>
      </c>
      <c r="K414" s="28"/>
      <c r="L414" s="25"/>
      <c r="M414" s="26"/>
    </row>
    <row r="415" spans="1:13" ht="15">
      <c r="A415" s="68"/>
      <c r="B415" s="68"/>
      <c r="C415" s="68"/>
      <c r="D415" s="68"/>
      <c r="E415" s="29" t="s">
        <v>533</v>
      </c>
      <c r="F415" s="26">
        <v>38</v>
      </c>
      <c r="G415" s="26">
        <v>21</v>
      </c>
      <c r="H415" s="26">
        <v>798</v>
      </c>
      <c r="I415" s="26"/>
      <c r="J415" s="30" t="s">
        <v>121</v>
      </c>
      <c r="K415" s="28"/>
      <c r="L415" s="25"/>
      <c r="M415" s="26"/>
    </row>
    <row r="416" spans="1:13" ht="15">
      <c r="A416" s="68"/>
      <c r="B416" s="68"/>
      <c r="C416" s="68"/>
      <c r="D416" s="68"/>
      <c r="E416" s="29" t="s">
        <v>534</v>
      </c>
      <c r="F416" s="26">
        <v>6</v>
      </c>
      <c r="G416" s="26">
        <v>21</v>
      </c>
      <c r="H416" s="26">
        <v>126</v>
      </c>
      <c r="I416" s="26"/>
      <c r="J416" s="30" t="s">
        <v>121</v>
      </c>
      <c r="K416" s="28"/>
      <c r="L416" s="25"/>
      <c r="M416" s="26"/>
    </row>
    <row r="417" spans="1:13" ht="15">
      <c r="A417" s="68"/>
      <c r="B417" s="68"/>
      <c r="C417" s="68"/>
      <c r="D417" s="68"/>
      <c r="E417" s="29" t="s">
        <v>535</v>
      </c>
      <c r="F417" s="26">
        <v>62</v>
      </c>
      <c r="G417" s="26">
        <v>21</v>
      </c>
      <c r="H417" s="26">
        <v>1302</v>
      </c>
      <c r="I417" s="26"/>
      <c r="J417" s="30" t="s">
        <v>121</v>
      </c>
      <c r="K417" s="28"/>
      <c r="L417" s="25"/>
      <c r="M417" s="26"/>
    </row>
    <row r="418" spans="1:13" ht="15">
      <c r="A418" s="68"/>
      <c r="B418" s="68"/>
      <c r="C418" s="68"/>
      <c r="D418" s="68"/>
      <c r="E418" s="29" t="s">
        <v>1391</v>
      </c>
      <c r="F418" s="26">
        <v>18</v>
      </c>
      <c r="G418" s="26">
        <v>21.78</v>
      </c>
      <c r="H418" s="26">
        <v>392.04</v>
      </c>
      <c r="I418" s="26"/>
      <c r="J418" s="30" t="s">
        <v>121</v>
      </c>
      <c r="K418" s="28"/>
      <c r="L418" s="25"/>
      <c r="M418" s="26"/>
    </row>
    <row r="419" spans="1:13" ht="15">
      <c r="A419" s="68"/>
      <c r="B419" s="68"/>
      <c r="C419" s="68"/>
      <c r="D419" s="68"/>
      <c r="E419" s="29" t="s">
        <v>1392</v>
      </c>
      <c r="F419" s="26">
        <v>4</v>
      </c>
      <c r="G419" s="26">
        <v>19.8</v>
      </c>
      <c r="H419" s="26">
        <v>79.2</v>
      </c>
      <c r="I419" s="26"/>
      <c r="J419" s="30" t="s">
        <v>121</v>
      </c>
      <c r="K419" s="28"/>
      <c r="L419" s="25"/>
      <c r="M419" s="26"/>
    </row>
    <row r="420" spans="1:13" ht="15">
      <c r="A420" s="68"/>
      <c r="B420" s="68"/>
      <c r="C420" s="68"/>
      <c r="D420" s="68"/>
      <c r="E420" s="29" t="s">
        <v>1393</v>
      </c>
      <c r="F420" s="26">
        <v>69</v>
      </c>
      <c r="G420" s="26">
        <v>19.8</v>
      </c>
      <c r="H420" s="26">
        <v>1366.2</v>
      </c>
      <c r="I420" s="26"/>
      <c r="J420" s="30" t="s">
        <v>121</v>
      </c>
      <c r="K420" s="28"/>
      <c r="L420" s="25"/>
      <c r="M420" s="26"/>
    </row>
    <row r="421" spans="1:13" ht="15">
      <c r="A421" s="68"/>
      <c r="B421" s="68"/>
      <c r="C421" s="68"/>
      <c r="D421" s="68"/>
      <c r="E421" s="29" t="s">
        <v>1393</v>
      </c>
      <c r="F421" s="26">
        <v>288</v>
      </c>
      <c r="G421" s="26">
        <v>21.78</v>
      </c>
      <c r="H421" s="26">
        <v>6272.64</v>
      </c>
      <c r="I421" s="26"/>
      <c r="J421" s="30" t="s">
        <v>121</v>
      </c>
      <c r="K421" s="28"/>
      <c r="L421" s="25"/>
      <c r="M421" s="26"/>
    </row>
    <row r="422" spans="1:13" ht="15">
      <c r="A422" s="68"/>
      <c r="B422" s="68"/>
      <c r="C422" s="68"/>
      <c r="D422" s="68"/>
      <c r="E422" s="29" t="s">
        <v>1394</v>
      </c>
      <c r="F422" s="26">
        <v>27</v>
      </c>
      <c r="G422" s="26">
        <v>21.78</v>
      </c>
      <c r="H422" s="26">
        <v>588.05999999999995</v>
      </c>
      <c r="I422" s="26"/>
      <c r="J422" s="30" t="s">
        <v>121</v>
      </c>
      <c r="K422" s="28"/>
      <c r="L422" s="25"/>
      <c r="M422" s="26"/>
    </row>
    <row r="423" spans="1:13" ht="15">
      <c r="A423" s="68"/>
      <c r="B423" s="68"/>
      <c r="C423" s="68"/>
      <c r="D423" s="68"/>
      <c r="E423" s="29" t="s">
        <v>1395</v>
      </c>
      <c r="F423" s="26">
        <v>13</v>
      </c>
      <c r="G423" s="26">
        <v>19.298400000000001</v>
      </c>
      <c r="H423" s="26">
        <v>250.8792</v>
      </c>
      <c r="I423" s="26"/>
      <c r="J423" s="30" t="s">
        <v>121</v>
      </c>
      <c r="K423" s="28"/>
      <c r="L423" s="25"/>
      <c r="M423" s="26"/>
    </row>
    <row r="424" spans="1:13" ht="15">
      <c r="A424" s="68"/>
      <c r="B424" s="68"/>
      <c r="C424" s="68"/>
      <c r="D424" s="68"/>
      <c r="E424" s="29" t="s">
        <v>537</v>
      </c>
      <c r="F424" s="26">
        <v>10</v>
      </c>
      <c r="G424" s="26">
        <v>10.5</v>
      </c>
      <c r="H424" s="26">
        <v>105</v>
      </c>
      <c r="I424" s="26"/>
      <c r="J424" s="30" t="s">
        <v>121</v>
      </c>
      <c r="K424" s="28"/>
      <c r="L424" s="25"/>
      <c r="M424" s="26"/>
    </row>
    <row r="425" spans="1:13" ht="15">
      <c r="A425" s="68"/>
      <c r="B425" s="68"/>
      <c r="C425" s="68"/>
      <c r="D425" s="68"/>
      <c r="E425" s="29" t="s">
        <v>538</v>
      </c>
      <c r="F425" s="26">
        <v>8</v>
      </c>
      <c r="G425" s="26">
        <v>10.5</v>
      </c>
      <c r="H425" s="26">
        <v>84</v>
      </c>
      <c r="I425" s="26"/>
      <c r="J425" s="30" t="s">
        <v>121</v>
      </c>
      <c r="K425" s="28"/>
      <c r="L425" s="25"/>
      <c r="M425" s="26"/>
    </row>
    <row r="426" spans="1:13" ht="15">
      <c r="A426" s="68"/>
      <c r="B426" s="68"/>
      <c r="C426" s="68"/>
      <c r="D426" s="68"/>
      <c r="E426" s="29" t="s">
        <v>1396</v>
      </c>
      <c r="F426" s="26">
        <v>122</v>
      </c>
      <c r="G426" s="26">
        <v>7.5</v>
      </c>
      <c r="H426" s="26">
        <v>915</v>
      </c>
      <c r="I426" s="26"/>
      <c r="J426" s="30" t="s">
        <v>121</v>
      </c>
      <c r="K426" s="28"/>
      <c r="L426" s="25"/>
      <c r="M426" s="26"/>
    </row>
    <row r="427" spans="1:13" ht="15">
      <c r="A427" s="68"/>
      <c r="B427" s="68"/>
      <c r="C427" s="68"/>
      <c r="D427" s="68"/>
      <c r="E427" s="29" t="s">
        <v>1397</v>
      </c>
      <c r="F427" s="26">
        <v>10</v>
      </c>
      <c r="G427" s="26">
        <v>19.8</v>
      </c>
      <c r="H427" s="26">
        <v>198</v>
      </c>
      <c r="I427" s="26"/>
      <c r="J427" s="30" t="s">
        <v>121</v>
      </c>
      <c r="K427" s="28"/>
      <c r="L427" s="25"/>
      <c r="M427" s="26"/>
    </row>
    <row r="428" spans="1:13" ht="15">
      <c r="A428" s="68"/>
      <c r="B428" s="68"/>
      <c r="C428" s="68"/>
      <c r="D428" s="68"/>
      <c r="E428" s="29" t="s">
        <v>541</v>
      </c>
      <c r="F428" s="26">
        <v>14</v>
      </c>
      <c r="G428" s="26">
        <v>21</v>
      </c>
      <c r="H428" s="26">
        <v>294</v>
      </c>
      <c r="I428" s="26"/>
      <c r="J428" s="30" t="s">
        <v>121</v>
      </c>
      <c r="K428" s="28"/>
      <c r="L428" s="25"/>
      <c r="M428" s="26"/>
    </row>
    <row r="429" spans="1:13" ht="15">
      <c r="A429" s="68"/>
      <c r="B429" s="68"/>
      <c r="C429" s="68"/>
      <c r="D429" s="68"/>
      <c r="E429" s="29" t="s">
        <v>1398</v>
      </c>
      <c r="F429" s="26">
        <v>21</v>
      </c>
      <c r="G429" s="26">
        <v>21</v>
      </c>
      <c r="H429" s="26">
        <v>441</v>
      </c>
      <c r="I429" s="26"/>
      <c r="J429" s="30" t="s">
        <v>121</v>
      </c>
      <c r="K429" s="28"/>
      <c r="L429" s="25"/>
      <c r="M429" s="26"/>
    </row>
    <row r="430" spans="1:13" ht="15">
      <c r="A430" s="68"/>
      <c r="B430" s="68"/>
      <c r="C430" s="68"/>
      <c r="D430" s="68"/>
      <c r="E430" s="29" t="s">
        <v>1399</v>
      </c>
      <c r="F430" s="26">
        <v>6</v>
      </c>
      <c r="G430" s="26">
        <v>10.5</v>
      </c>
      <c r="H430" s="26">
        <v>63</v>
      </c>
      <c r="I430" s="26"/>
      <c r="J430" s="30" t="s">
        <v>121</v>
      </c>
      <c r="K430" s="28"/>
      <c r="L430" s="25"/>
      <c r="M430" s="26"/>
    </row>
    <row r="431" spans="1:13" ht="15">
      <c r="A431" s="68"/>
      <c r="B431" s="68"/>
      <c r="C431" s="68"/>
      <c r="D431" s="68"/>
      <c r="E431" s="29" t="s">
        <v>543</v>
      </c>
      <c r="F431" s="26">
        <v>53</v>
      </c>
      <c r="G431" s="26">
        <v>7.5</v>
      </c>
      <c r="H431" s="26">
        <v>397.5</v>
      </c>
      <c r="I431" s="26"/>
      <c r="J431" s="30" t="s">
        <v>121</v>
      </c>
      <c r="K431" s="28"/>
      <c r="L431" s="25"/>
      <c r="M431" s="26"/>
    </row>
    <row r="432" spans="1:13" ht="14.45" customHeight="1">
      <c r="A432" s="68"/>
      <c r="B432" s="68"/>
      <c r="C432" s="68"/>
      <c r="D432" s="68"/>
      <c r="E432" s="29" t="s">
        <v>1400</v>
      </c>
      <c r="F432" s="26">
        <v>46</v>
      </c>
      <c r="G432" s="26">
        <v>12.36312</v>
      </c>
      <c r="H432" s="26">
        <v>568.70352000000003</v>
      </c>
      <c r="I432" s="26"/>
      <c r="J432" s="30" t="s">
        <v>121</v>
      </c>
      <c r="K432" s="28"/>
      <c r="L432" s="25"/>
      <c r="M432" s="26"/>
    </row>
    <row r="433" spans="1:13" ht="15">
      <c r="A433" s="68"/>
      <c r="B433" s="68"/>
      <c r="C433" s="68"/>
      <c r="D433" s="68"/>
      <c r="E433" s="29" t="s">
        <v>1401</v>
      </c>
      <c r="F433" s="26">
        <v>83</v>
      </c>
      <c r="G433" s="26">
        <v>13.2</v>
      </c>
      <c r="H433" s="26">
        <v>1095.5999999999999</v>
      </c>
      <c r="I433" s="26"/>
      <c r="J433" s="30" t="s">
        <v>121</v>
      </c>
      <c r="K433" s="28"/>
      <c r="L433" s="25"/>
      <c r="M433" s="26"/>
    </row>
    <row r="434" spans="1:13" ht="15">
      <c r="A434" s="68"/>
      <c r="B434" s="68"/>
      <c r="C434" s="68"/>
      <c r="D434" s="68"/>
      <c r="E434" s="29" t="s">
        <v>1402</v>
      </c>
      <c r="F434" s="26">
        <v>14</v>
      </c>
      <c r="G434" s="26">
        <v>14.52</v>
      </c>
      <c r="H434" s="26">
        <v>203.28</v>
      </c>
      <c r="I434" s="26"/>
      <c r="J434" s="30" t="s">
        <v>121</v>
      </c>
      <c r="K434" s="28"/>
      <c r="L434" s="25"/>
      <c r="M434" s="26"/>
    </row>
    <row r="435" spans="1:13" ht="15">
      <c r="A435" s="68"/>
      <c r="B435" s="68"/>
      <c r="C435" s="68"/>
      <c r="D435" s="68"/>
      <c r="E435" s="29" t="s">
        <v>1403</v>
      </c>
      <c r="F435" s="26">
        <v>1</v>
      </c>
      <c r="G435" s="26">
        <v>13.8222</v>
      </c>
      <c r="H435" s="26">
        <v>13.8222</v>
      </c>
      <c r="I435" s="26"/>
      <c r="J435" s="30" t="s">
        <v>121</v>
      </c>
      <c r="K435" s="28"/>
      <c r="L435" s="25"/>
      <c r="M435" s="26"/>
    </row>
    <row r="436" spans="1:13" ht="15">
      <c r="A436" s="68"/>
      <c r="B436" s="68"/>
      <c r="C436" s="68"/>
      <c r="D436" s="68"/>
      <c r="E436" s="29" t="s">
        <v>1404</v>
      </c>
      <c r="F436" s="26">
        <v>46</v>
      </c>
      <c r="G436" s="26">
        <v>13.2</v>
      </c>
      <c r="H436" s="26">
        <v>607.20000000000005</v>
      </c>
      <c r="I436" s="26"/>
      <c r="J436" s="30" t="s">
        <v>121</v>
      </c>
      <c r="K436" s="28"/>
      <c r="L436" s="25"/>
      <c r="M436" s="26"/>
    </row>
    <row r="437" spans="1:13" ht="15">
      <c r="A437" s="68"/>
      <c r="B437" s="68"/>
      <c r="C437" s="68"/>
      <c r="D437" s="68"/>
      <c r="E437" s="29" t="s">
        <v>1405</v>
      </c>
      <c r="F437" s="26">
        <v>11</v>
      </c>
      <c r="G437" s="26">
        <v>13.2</v>
      </c>
      <c r="H437" s="26">
        <v>145.19999999999999</v>
      </c>
      <c r="I437" s="26"/>
      <c r="J437" s="30" t="s">
        <v>121</v>
      </c>
      <c r="K437" s="28"/>
      <c r="L437" s="25"/>
      <c r="M437" s="26"/>
    </row>
    <row r="438" spans="1:13" ht="15">
      <c r="A438" s="68"/>
      <c r="B438" s="68"/>
      <c r="C438" s="68"/>
      <c r="D438" s="68"/>
      <c r="E438" s="29" t="s">
        <v>1406</v>
      </c>
      <c r="F438" s="26">
        <v>23</v>
      </c>
      <c r="G438" s="26">
        <v>14.52</v>
      </c>
      <c r="H438" s="26">
        <v>333.96</v>
      </c>
      <c r="I438" s="26"/>
      <c r="J438" s="30" t="s">
        <v>121</v>
      </c>
      <c r="K438" s="28"/>
      <c r="L438" s="25"/>
      <c r="M438" s="26"/>
    </row>
    <row r="439" spans="1:13" ht="15">
      <c r="A439" s="68"/>
      <c r="B439" s="68"/>
      <c r="C439" s="68"/>
      <c r="D439" s="68"/>
      <c r="E439" s="29" t="s">
        <v>1407</v>
      </c>
      <c r="F439" s="26">
        <v>1</v>
      </c>
      <c r="G439" s="26">
        <v>6.3</v>
      </c>
      <c r="H439" s="26">
        <v>6.3</v>
      </c>
      <c r="I439" s="26"/>
      <c r="J439" s="30" t="s">
        <v>121</v>
      </c>
      <c r="K439" s="28"/>
      <c r="L439" s="25"/>
      <c r="M439" s="26"/>
    </row>
    <row r="440" spans="1:13" ht="15">
      <c r="A440" s="68"/>
      <c r="B440" s="68"/>
      <c r="C440" s="68"/>
      <c r="D440" s="68"/>
      <c r="E440" s="29" t="s">
        <v>1408</v>
      </c>
      <c r="F440" s="26">
        <v>14</v>
      </c>
      <c r="G440" s="26">
        <v>21</v>
      </c>
      <c r="H440" s="26">
        <v>294</v>
      </c>
      <c r="I440" s="26"/>
      <c r="J440" s="30" t="s">
        <v>121</v>
      </c>
      <c r="K440" s="28"/>
      <c r="L440" s="25"/>
      <c r="M440" s="26"/>
    </row>
    <row r="441" spans="1:13" s="49" customFormat="1" ht="14.25">
      <c r="A441" s="68">
        <v>8</v>
      </c>
      <c r="B441" s="68" t="s">
        <v>46</v>
      </c>
      <c r="C441" s="66" t="s">
        <v>64</v>
      </c>
      <c r="D441" s="66"/>
      <c r="E441" s="75"/>
      <c r="F441" s="45">
        <v>25046</v>
      </c>
      <c r="G441" s="45"/>
      <c r="H441" s="45">
        <f t="shared" ref="H441" si="6">SUM(H442,H445)</f>
        <v>132878.571</v>
      </c>
      <c r="I441" s="45">
        <f>SUM(I442:I474)</f>
        <v>132878</v>
      </c>
      <c r="J441" s="46"/>
      <c r="K441" s="47">
        <f>SUM(K442,K445)</f>
        <v>74865</v>
      </c>
      <c r="L441" s="44">
        <v>71244</v>
      </c>
      <c r="M441" s="45">
        <v>61634</v>
      </c>
    </row>
    <row r="442" spans="1:13" ht="15">
      <c r="A442" s="68"/>
      <c r="B442" s="68"/>
      <c r="C442" s="68">
        <v>1</v>
      </c>
      <c r="D442" s="68" t="s">
        <v>1409</v>
      </c>
      <c r="E442" s="29" t="s">
        <v>118</v>
      </c>
      <c r="F442" s="26">
        <v>3467</v>
      </c>
      <c r="G442" s="26"/>
      <c r="H442" s="26">
        <v>20932.45</v>
      </c>
      <c r="I442" s="26">
        <f>ROUND(H442,0)</f>
        <v>20932</v>
      </c>
      <c r="J442" s="27"/>
      <c r="K442" s="28">
        <v>24553</v>
      </c>
      <c r="L442" s="25">
        <v>20932</v>
      </c>
      <c r="M442" s="26">
        <v>0</v>
      </c>
    </row>
    <row r="443" spans="1:13" ht="15">
      <c r="A443" s="68"/>
      <c r="B443" s="68"/>
      <c r="C443" s="68"/>
      <c r="D443" s="68"/>
      <c r="E443" s="29" t="s">
        <v>1410</v>
      </c>
      <c r="F443" s="26">
        <v>3428</v>
      </c>
      <c r="G443" s="26">
        <v>6.05</v>
      </c>
      <c r="H443" s="26">
        <v>20739.400000000001</v>
      </c>
      <c r="I443" s="26"/>
      <c r="J443" s="30" t="s">
        <v>121</v>
      </c>
      <c r="K443" s="28"/>
      <c r="L443" s="25"/>
      <c r="M443" s="26"/>
    </row>
    <row r="444" spans="1:13" ht="15">
      <c r="A444" s="68"/>
      <c r="B444" s="68"/>
      <c r="C444" s="68"/>
      <c r="D444" s="68"/>
      <c r="E444" s="29" t="s">
        <v>1411</v>
      </c>
      <c r="F444" s="26">
        <v>39</v>
      </c>
      <c r="G444" s="26">
        <v>4.95</v>
      </c>
      <c r="H444" s="26">
        <v>193.05</v>
      </c>
      <c r="I444" s="26"/>
      <c r="J444" s="30" t="s">
        <v>121</v>
      </c>
      <c r="K444" s="28"/>
      <c r="L444" s="25"/>
      <c r="M444" s="26"/>
    </row>
    <row r="445" spans="1:13" ht="15" customHeight="1">
      <c r="A445" s="68"/>
      <c r="B445" s="68"/>
      <c r="C445" s="68">
        <v>2</v>
      </c>
      <c r="D445" s="68" t="s">
        <v>2164</v>
      </c>
      <c r="E445" s="29" t="s">
        <v>118</v>
      </c>
      <c r="F445" s="26">
        <v>21579</v>
      </c>
      <c r="G445" s="26"/>
      <c r="H445" s="26">
        <f t="shared" ref="H445" si="7">SUM(H446:H474)</f>
        <v>111946.12099999998</v>
      </c>
      <c r="I445" s="26">
        <f>ROUND(H445,0)</f>
        <v>111946</v>
      </c>
      <c r="J445" s="27"/>
      <c r="K445" s="28">
        <v>50312</v>
      </c>
      <c r="L445" s="25">
        <v>50312</v>
      </c>
      <c r="M445" s="26">
        <v>61634</v>
      </c>
    </row>
    <row r="446" spans="1:13" ht="15">
      <c r="A446" s="68"/>
      <c r="B446" s="68"/>
      <c r="C446" s="68"/>
      <c r="D446" s="68"/>
      <c r="E446" s="29" t="s">
        <v>550</v>
      </c>
      <c r="F446" s="26">
        <v>1</v>
      </c>
      <c r="G446" s="26">
        <v>3.08</v>
      </c>
      <c r="H446" s="26">
        <v>3.08</v>
      </c>
      <c r="I446" s="26"/>
      <c r="J446" s="30" t="s">
        <v>121</v>
      </c>
      <c r="K446" s="28"/>
      <c r="L446" s="25"/>
      <c r="M446" s="26"/>
    </row>
    <row r="447" spans="1:13" ht="15">
      <c r="A447" s="68"/>
      <c r="B447" s="68"/>
      <c r="C447" s="68"/>
      <c r="D447" s="68"/>
      <c r="E447" s="29" t="s">
        <v>550</v>
      </c>
      <c r="F447" s="26">
        <v>8</v>
      </c>
      <c r="G447" s="26">
        <v>4.4000000000000004</v>
      </c>
      <c r="H447" s="26">
        <v>35.200000000000003</v>
      </c>
      <c r="I447" s="26"/>
      <c r="J447" s="30" t="s">
        <v>121</v>
      </c>
      <c r="K447" s="28"/>
      <c r="L447" s="25"/>
      <c r="M447" s="26"/>
    </row>
    <row r="448" spans="1:13" ht="15">
      <c r="A448" s="68"/>
      <c r="B448" s="68"/>
      <c r="C448" s="68"/>
      <c r="D448" s="68"/>
      <c r="E448" s="29" t="s">
        <v>1412</v>
      </c>
      <c r="F448" s="26">
        <v>152</v>
      </c>
      <c r="G448" s="26">
        <v>3.3879999999999999</v>
      </c>
      <c r="H448" s="26">
        <v>514.976</v>
      </c>
      <c r="I448" s="26"/>
      <c r="J448" s="30"/>
      <c r="K448" s="28"/>
      <c r="L448" s="25"/>
      <c r="M448" s="26"/>
    </row>
    <row r="449" spans="1:13" ht="27">
      <c r="A449" s="68"/>
      <c r="B449" s="68"/>
      <c r="C449" s="68"/>
      <c r="D449" s="68"/>
      <c r="E449" s="29" t="s">
        <v>1412</v>
      </c>
      <c r="F449" s="26">
        <v>11412</v>
      </c>
      <c r="G449" s="26">
        <v>6.05</v>
      </c>
      <c r="H449" s="26">
        <f>F449*G449</f>
        <v>69042.599999999991</v>
      </c>
      <c r="I449" s="26"/>
      <c r="J449" s="30" t="s">
        <v>1413</v>
      </c>
      <c r="K449" s="28"/>
      <c r="L449" s="25"/>
      <c r="M449" s="26"/>
    </row>
    <row r="450" spans="1:13" ht="15">
      <c r="A450" s="68"/>
      <c r="B450" s="68"/>
      <c r="C450" s="68"/>
      <c r="D450" s="68"/>
      <c r="E450" s="29" t="s">
        <v>551</v>
      </c>
      <c r="F450" s="26">
        <v>1732</v>
      </c>
      <c r="G450" s="26">
        <v>3.3879999999999999</v>
      </c>
      <c r="H450" s="26">
        <f>F450*G450</f>
        <v>5868.0159999999996</v>
      </c>
      <c r="I450" s="26"/>
      <c r="J450" s="30" t="s">
        <v>1214</v>
      </c>
      <c r="K450" s="28"/>
      <c r="L450" s="25"/>
      <c r="M450" s="26"/>
    </row>
    <row r="451" spans="1:13" ht="27">
      <c r="A451" s="68"/>
      <c r="B451" s="68"/>
      <c r="C451" s="68"/>
      <c r="D451" s="68"/>
      <c r="E451" s="29" t="s">
        <v>551</v>
      </c>
      <c r="F451" s="26">
        <v>496</v>
      </c>
      <c r="G451" s="26">
        <v>4.84</v>
      </c>
      <c r="H451" s="26">
        <f>F451*G451</f>
        <v>2400.64</v>
      </c>
      <c r="I451" s="26"/>
      <c r="J451" s="30" t="s">
        <v>1414</v>
      </c>
      <c r="K451" s="28"/>
      <c r="L451" s="25"/>
      <c r="M451" s="26"/>
    </row>
    <row r="452" spans="1:13" ht="27">
      <c r="A452" s="68"/>
      <c r="B452" s="68"/>
      <c r="C452" s="68"/>
      <c r="D452" s="68"/>
      <c r="E452" s="29" t="s">
        <v>551</v>
      </c>
      <c r="F452" s="26">
        <v>925</v>
      </c>
      <c r="G452" s="26">
        <v>4.95</v>
      </c>
      <c r="H452" s="26">
        <f>F452*G452</f>
        <v>4578.75</v>
      </c>
      <c r="I452" s="26"/>
      <c r="J452" s="30" t="s">
        <v>1415</v>
      </c>
      <c r="K452" s="28"/>
      <c r="L452" s="25"/>
      <c r="M452" s="26"/>
    </row>
    <row r="453" spans="1:13" ht="15">
      <c r="A453" s="68"/>
      <c r="B453" s="68"/>
      <c r="C453" s="68"/>
      <c r="D453" s="68"/>
      <c r="E453" s="29" t="s">
        <v>1416</v>
      </c>
      <c r="F453" s="26">
        <v>20</v>
      </c>
      <c r="G453" s="26">
        <v>3.3879999999999999</v>
      </c>
      <c r="H453" s="26">
        <v>67.760000000000005</v>
      </c>
      <c r="I453" s="26"/>
      <c r="J453" s="30" t="s">
        <v>121</v>
      </c>
      <c r="K453" s="28"/>
      <c r="L453" s="25"/>
      <c r="M453" s="26"/>
    </row>
    <row r="454" spans="1:13" ht="15">
      <c r="A454" s="68"/>
      <c r="B454" s="68"/>
      <c r="C454" s="68"/>
      <c r="D454" s="68"/>
      <c r="E454" s="29" t="s">
        <v>1416</v>
      </c>
      <c r="F454" s="26">
        <v>2</v>
      </c>
      <c r="G454" s="26">
        <v>4.95</v>
      </c>
      <c r="H454" s="26">
        <v>9.9</v>
      </c>
      <c r="I454" s="26"/>
      <c r="J454" s="30" t="s">
        <v>121</v>
      </c>
      <c r="K454" s="28"/>
      <c r="L454" s="25"/>
      <c r="M454" s="26"/>
    </row>
    <row r="455" spans="1:13" ht="15">
      <c r="A455" s="68"/>
      <c r="B455" s="68"/>
      <c r="C455" s="68"/>
      <c r="D455" s="68"/>
      <c r="E455" s="29" t="s">
        <v>1417</v>
      </c>
      <c r="F455" s="26">
        <v>97</v>
      </c>
      <c r="G455" s="26">
        <v>3.3879999999999999</v>
      </c>
      <c r="H455" s="26">
        <v>328.63600000000002</v>
      </c>
      <c r="I455" s="26"/>
      <c r="J455" s="30"/>
      <c r="K455" s="28"/>
      <c r="L455" s="25"/>
      <c r="M455" s="26"/>
    </row>
    <row r="456" spans="1:13" ht="27">
      <c r="A456" s="68"/>
      <c r="B456" s="68"/>
      <c r="C456" s="68"/>
      <c r="D456" s="68"/>
      <c r="E456" s="29" t="s">
        <v>1417</v>
      </c>
      <c r="F456" s="26">
        <v>4693</v>
      </c>
      <c r="G456" s="26">
        <v>4.95</v>
      </c>
      <c r="H456" s="26">
        <f>F456*G456</f>
        <v>23230.350000000002</v>
      </c>
      <c r="I456" s="26"/>
      <c r="J456" s="30" t="s">
        <v>1418</v>
      </c>
      <c r="K456" s="28"/>
      <c r="L456" s="25"/>
      <c r="M456" s="26"/>
    </row>
    <row r="457" spans="1:13" ht="27">
      <c r="A457" s="68"/>
      <c r="B457" s="68"/>
      <c r="C457" s="68"/>
      <c r="D457" s="68"/>
      <c r="E457" s="29" t="s">
        <v>1419</v>
      </c>
      <c r="F457" s="26">
        <v>155</v>
      </c>
      <c r="G457" s="26">
        <v>5.4450000000000003</v>
      </c>
      <c r="H457" s="26">
        <f>F457*G457</f>
        <v>843.97500000000002</v>
      </c>
      <c r="I457" s="26"/>
      <c r="J457" s="30" t="s">
        <v>1420</v>
      </c>
      <c r="K457" s="28"/>
      <c r="L457" s="25"/>
      <c r="M457" s="26"/>
    </row>
    <row r="458" spans="1:13" ht="15">
      <c r="A458" s="68">
        <v>8</v>
      </c>
      <c r="B458" s="68" t="s">
        <v>2165</v>
      </c>
      <c r="C458" s="68">
        <v>2</v>
      </c>
      <c r="D458" s="68" t="s">
        <v>2164</v>
      </c>
      <c r="E458" s="29" t="s">
        <v>1421</v>
      </c>
      <c r="F458" s="26">
        <v>1</v>
      </c>
      <c r="G458" s="26">
        <v>6.05</v>
      </c>
      <c r="H458" s="26">
        <v>6.05</v>
      </c>
      <c r="I458" s="26"/>
      <c r="J458" s="30"/>
      <c r="K458" s="28"/>
      <c r="L458" s="25"/>
      <c r="M458" s="26"/>
    </row>
    <row r="459" spans="1:13" ht="15">
      <c r="A459" s="68"/>
      <c r="B459" s="68"/>
      <c r="C459" s="68"/>
      <c r="D459" s="68"/>
      <c r="E459" s="29" t="s">
        <v>1422</v>
      </c>
      <c r="F459" s="26">
        <v>178</v>
      </c>
      <c r="G459" s="26">
        <v>6.05</v>
      </c>
      <c r="H459" s="26">
        <v>1076.9000000000001</v>
      </c>
      <c r="I459" s="26"/>
      <c r="J459" s="30" t="s">
        <v>121</v>
      </c>
      <c r="K459" s="28"/>
      <c r="L459" s="25"/>
      <c r="M459" s="26"/>
    </row>
    <row r="460" spans="1:13" ht="15">
      <c r="A460" s="68"/>
      <c r="B460" s="68"/>
      <c r="C460" s="68"/>
      <c r="D460" s="68"/>
      <c r="E460" s="29" t="s">
        <v>1423</v>
      </c>
      <c r="F460" s="26">
        <v>2</v>
      </c>
      <c r="G460" s="26">
        <v>2.2000000000000002</v>
      </c>
      <c r="H460" s="26">
        <v>4.4000000000000004</v>
      </c>
      <c r="I460" s="26"/>
      <c r="J460" s="30" t="s">
        <v>121</v>
      </c>
      <c r="K460" s="28"/>
      <c r="L460" s="25"/>
      <c r="M460" s="26"/>
    </row>
    <row r="461" spans="1:13" ht="15">
      <c r="A461" s="68"/>
      <c r="B461" s="68"/>
      <c r="C461" s="68"/>
      <c r="D461" s="68"/>
      <c r="E461" s="29" t="s">
        <v>1424</v>
      </c>
      <c r="F461" s="26">
        <v>14</v>
      </c>
      <c r="G461" s="26">
        <v>2.2000000000000002</v>
      </c>
      <c r="H461" s="26">
        <v>30.8</v>
      </c>
      <c r="I461" s="26"/>
      <c r="J461" s="30" t="s">
        <v>121</v>
      </c>
      <c r="K461" s="28"/>
      <c r="L461" s="25"/>
      <c r="M461" s="26"/>
    </row>
    <row r="462" spans="1:13" ht="15">
      <c r="A462" s="68"/>
      <c r="B462" s="68"/>
      <c r="C462" s="68"/>
      <c r="D462" s="68"/>
      <c r="E462" s="29" t="s">
        <v>1425</v>
      </c>
      <c r="F462" s="26">
        <v>1253</v>
      </c>
      <c r="G462" s="26">
        <v>2.2000000000000002</v>
      </c>
      <c r="H462" s="26">
        <v>2756.6</v>
      </c>
      <c r="I462" s="26"/>
      <c r="J462" s="30" t="s">
        <v>121</v>
      </c>
      <c r="K462" s="28"/>
      <c r="L462" s="25"/>
      <c r="M462" s="26"/>
    </row>
    <row r="463" spans="1:13" ht="15">
      <c r="A463" s="68"/>
      <c r="B463" s="68"/>
      <c r="C463" s="68"/>
      <c r="D463" s="68"/>
      <c r="E463" s="29" t="s">
        <v>552</v>
      </c>
      <c r="F463" s="26">
        <v>1</v>
      </c>
      <c r="G463" s="26">
        <v>3.6</v>
      </c>
      <c r="H463" s="26">
        <v>3.6</v>
      </c>
      <c r="I463" s="26"/>
      <c r="J463" s="30" t="s">
        <v>121</v>
      </c>
      <c r="K463" s="28"/>
      <c r="L463" s="25"/>
      <c r="M463" s="26"/>
    </row>
    <row r="464" spans="1:13" ht="15">
      <c r="A464" s="68"/>
      <c r="B464" s="68"/>
      <c r="C464" s="68"/>
      <c r="D464" s="68"/>
      <c r="E464" s="29" t="s">
        <v>554</v>
      </c>
      <c r="F464" s="26">
        <v>77</v>
      </c>
      <c r="G464" s="26">
        <v>2.52</v>
      </c>
      <c r="H464" s="26">
        <v>194.04</v>
      </c>
      <c r="I464" s="26"/>
      <c r="J464" s="30" t="s">
        <v>121</v>
      </c>
      <c r="K464" s="28"/>
      <c r="L464" s="25"/>
      <c r="M464" s="26"/>
    </row>
    <row r="465" spans="1:13" ht="15">
      <c r="A465" s="68"/>
      <c r="B465" s="68"/>
      <c r="C465" s="68"/>
      <c r="D465" s="68"/>
      <c r="E465" s="29" t="s">
        <v>556</v>
      </c>
      <c r="F465" s="26">
        <v>2</v>
      </c>
      <c r="G465" s="26">
        <v>2.52</v>
      </c>
      <c r="H465" s="26">
        <v>5.04</v>
      </c>
      <c r="I465" s="26"/>
      <c r="J465" s="30" t="s">
        <v>121</v>
      </c>
      <c r="K465" s="28"/>
      <c r="L465" s="25"/>
      <c r="M465" s="26"/>
    </row>
    <row r="466" spans="1:13" ht="15">
      <c r="A466" s="68"/>
      <c r="B466" s="68"/>
      <c r="C466" s="68"/>
      <c r="D466" s="68"/>
      <c r="E466" s="29" t="s">
        <v>557</v>
      </c>
      <c r="F466" s="26">
        <v>250</v>
      </c>
      <c r="G466" s="26">
        <v>2.52</v>
      </c>
      <c r="H466" s="26">
        <v>630</v>
      </c>
      <c r="I466" s="26"/>
      <c r="J466" s="30" t="s">
        <v>121</v>
      </c>
      <c r="K466" s="28"/>
      <c r="L466" s="25"/>
      <c r="M466" s="26"/>
    </row>
    <row r="467" spans="1:13" ht="15">
      <c r="A467" s="68"/>
      <c r="B467" s="68"/>
      <c r="C467" s="68"/>
      <c r="D467" s="68"/>
      <c r="E467" s="29" t="s">
        <v>557</v>
      </c>
      <c r="F467" s="26">
        <v>10</v>
      </c>
      <c r="G467" s="26">
        <v>3.6</v>
      </c>
      <c r="H467" s="26">
        <v>36</v>
      </c>
      <c r="I467" s="26"/>
      <c r="J467" s="30" t="s">
        <v>121</v>
      </c>
      <c r="K467" s="28"/>
      <c r="L467" s="25"/>
      <c r="M467" s="26"/>
    </row>
    <row r="468" spans="1:13" ht="15">
      <c r="A468" s="68"/>
      <c r="B468" s="68"/>
      <c r="C468" s="68"/>
      <c r="D468" s="68"/>
      <c r="E468" s="29" t="s">
        <v>558</v>
      </c>
      <c r="F468" s="26">
        <v>1</v>
      </c>
      <c r="G468" s="26">
        <v>2.52</v>
      </c>
      <c r="H468" s="26">
        <v>2.52</v>
      </c>
      <c r="I468" s="26"/>
      <c r="J468" s="30" t="s">
        <v>121</v>
      </c>
      <c r="K468" s="28"/>
      <c r="L468" s="25"/>
      <c r="M468" s="26"/>
    </row>
    <row r="469" spans="1:13" ht="15">
      <c r="A469" s="68"/>
      <c r="B469" s="68"/>
      <c r="C469" s="68"/>
      <c r="D469" s="68"/>
      <c r="E469" s="29" t="s">
        <v>559</v>
      </c>
      <c r="F469" s="26">
        <v>64</v>
      </c>
      <c r="G469" s="26">
        <v>2.52</v>
      </c>
      <c r="H469" s="26">
        <v>161.28</v>
      </c>
      <c r="I469" s="26"/>
      <c r="J469" s="30" t="s">
        <v>121</v>
      </c>
      <c r="K469" s="28"/>
      <c r="L469" s="25"/>
      <c r="M469" s="26"/>
    </row>
    <row r="470" spans="1:13" ht="15">
      <c r="A470" s="68"/>
      <c r="B470" s="68"/>
      <c r="C470" s="68"/>
      <c r="D470" s="68"/>
      <c r="E470" s="29" t="s">
        <v>559</v>
      </c>
      <c r="F470" s="26">
        <v>23</v>
      </c>
      <c r="G470" s="26">
        <v>3.6</v>
      </c>
      <c r="H470" s="26">
        <v>82.8</v>
      </c>
      <c r="I470" s="26"/>
      <c r="J470" s="30" t="s">
        <v>121</v>
      </c>
      <c r="K470" s="28"/>
      <c r="L470" s="25"/>
      <c r="M470" s="26"/>
    </row>
    <row r="471" spans="1:13" ht="15">
      <c r="A471" s="68"/>
      <c r="B471" s="68"/>
      <c r="C471" s="68"/>
      <c r="D471" s="68"/>
      <c r="E471" s="29" t="s">
        <v>561</v>
      </c>
      <c r="F471" s="26">
        <v>6</v>
      </c>
      <c r="G471" s="26">
        <v>2.7719999999999998</v>
      </c>
      <c r="H471" s="26">
        <v>16.632000000000001</v>
      </c>
      <c r="I471" s="26"/>
      <c r="J471" s="30" t="s">
        <v>121</v>
      </c>
      <c r="K471" s="28"/>
      <c r="L471" s="25"/>
      <c r="M471" s="26"/>
    </row>
    <row r="472" spans="1:13" ht="15">
      <c r="A472" s="68"/>
      <c r="B472" s="68"/>
      <c r="C472" s="68"/>
      <c r="D472" s="68"/>
      <c r="E472" s="29" t="s">
        <v>561</v>
      </c>
      <c r="F472" s="26">
        <v>1</v>
      </c>
      <c r="G472" s="26">
        <v>3.96</v>
      </c>
      <c r="H472" s="26">
        <v>3.96</v>
      </c>
      <c r="I472" s="26"/>
      <c r="J472" s="30" t="s">
        <v>121</v>
      </c>
      <c r="K472" s="28"/>
      <c r="L472" s="25"/>
      <c r="M472" s="26"/>
    </row>
    <row r="473" spans="1:13" ht="15">
      <c r="A473" s="68"/>
      <c r="B473" s="68"/>
      <c r="C473" s="68"/>
      <c r="D473" s="68"/>
      <c r="E473" s="29" t="s">
        <v>562</v>
      </c>
      <c r="F473" s="26">
        <v>2</v>
      </c>
      <c r="G473" s="26">
        <v>3.3879999999999999</v>
      </c>
      <c r="H473" s="26">
        <v>6.7759999999999998</v>
      </c>
      <c r="I473" s="26"/>
      <c r="J473" s="30" t="s">
        <v>121</v>
      </c>
      <c r="K473" s="28"/>
      <c r="L473" s="25"/>
      <c r="M473" s="26"/>
    </row>
    <row r="474" spans="1:13" ht="15">
      <c r="A474" s="68"/>
      <c r="B474" s="68"/>
      <c r="C474" s="68"/>
      <c r="D474" s="68"/>
      <c r="E474" s="29" t="s">
        <v>562</v>
      </c>
      <c r="F474" s="26">
        <v>1</v>
      </c>
      <c r="G474" s="26">
        <v>4.84</v>
      </c>
      <c r="H474" s="26">
        <v>4.84</v>
      </c>
      <c r="I474" s="26"/>
      <c r="J474" s="30" t="s">
        <v>121</v>
      </c>
      <c r="K474" s="28"/>
      <c r="L474" s="25"/>
      <c r="M474" s="26"/>
    </row>
    <row r="475" spans="1:13" s="49" customFormat="1" ht="14.25">
      <c r="A475" s="68">
        <v>9</v>
      </c>
      <c r="B475" s="68" t="s">
        <v>47</v>
      </c>
      <c r="C475" s="66" t="s">
        <v>64</v>
      </c>
      <c r="D475" s="66"/>
      <c r="E475" s="75"/>
      <c r="F475" s="45">
        <v>1269</v>
      </c>
      <c r="G475" s="45"/>
      <c r="H475" s="45">
        <v>4159.9120000000003</v>
      </c>
      <c r="I475" s="45">
        <f>SUM(I476:I500)</f>
        <v>4160</v>
      </c>
      <c r="J475" s="46"/>
      <c r="K475" s="47">
        <v>0</v>
      </c>
      <c r="L475" s="44">
        <v>0</v>
      </c>
      <c r="M475" s="45">
        <v>4160</v>
      </c>
    </row>
    <row r="476" spans="1:13" ht="14.45" customHeight="1">
      <c r="A476" s="68"/>
      <c r="B476" s="68"/>
      <c r="C476" s="68">
        <v>1</v>
      </c>
      <c r="D476" s="68" t="s">
        <v>212</v>
      </c>
      <c r="E476" s="29" t="s">
        <v>118</v>
      </c>
      <c r="F476" s="26">
        <v>1269</v>
      </c>
      <c r="G476" s="26"/>
      <c r="H476" s="26">
        <f t="shared" ref="H476" si="8">SUM(H477:H500)</f>
        <v>4159.9120000000003</v>
      </c>
      <c r="I476" s="26">
        <f>ROUND(H476,0)</f>
        <v>4160</v>
      </c>
      <c r="J476" s="27"/>
      <c r="K476" s="28">
        <v>0</v>
      </c>
      <c r="L476" s="25">
        <v>0</v>
      </c>
      <c r="M476" s="26">
        <v>4160</v>
      </c>
    </row>
    <row r="477" spans="1:13" ht="15">
      <c r="A477" s="68"/>
      <c r="B477" s="68"/>
      <c r="C477" s="68"/>
      <c r="D477" s="68"/>
      <c r="E477" s="29" t="s">
        <v>213</v>
      </c>
      <c r="F477" s="26">
        <v>3</v>
      </c>
      <c r="G477" s="26">
        <v>2.7</v>
      </c>
      <c r="H477" s="26">
        <v>8.1</v>
      </c>
      <c r="I477" s="26"/>
      <c r="J477" s="30" t="s">
        <v>121</v>
      </c>
      <c r="K477" s="28"/>
      <c r="L477" s="25"/>
      <c r="M477" s="26"/>
    </row>
    <row r="478" spans="1:13" ht="36.75" customHeight="1">
      <c r="A478" s="68"/>
      <c r="B478" s="68"/>
      <c r="C478" s="68"/>
      <c r="D478" s="68"/>
      <c r="E478" s="29" t="s">
        <v>213</v>
      </c>
      <c r="F478" s="26">
        <v>286</v>
      </c>
      <c r="G478" s="26">
        <v>3.08</v>
      </c>
      <c r="H478" s="26">
        <v>880.88</v>
      </c>
      <c r="I478" s="26"/>
      <c r="J478" s="30" t="s">
        <v>1426</v>
      </c>
      <c r="K478" s="28"/>
      <c r="L478" s="25"/>
      <c r="M478" s="26"/>
    </row>
    <row r="479" spans="1:13" ht="15">
      <c r="A479" s="68"/>
      <c r="B479" s="68"/>
      <c r="C479" s="68"/>
      <c r="D479" s="68"/>
      <c r="E479" s="29" t="s">
        <v>213</v>
      </c>
      <c r="F479" s="26">
        <v>19</v>
      </c>
      <c r="G479" s="26">
        <v>4.4000000000000004</v>
      </c>
      <c r="H479" s="26">
        <v>83.6</v>
      </c>
      <c r="I479" s="26"/>
      <c r="J479" s="30" t="s">
        <v>121</v>
      </c>
      <c r="K479" s="28"/>
      <c r="L479" s="25"/>
      <c r="M479" s="26"/>
    </row>
    <row r="480" spans="1:13" ht="15">
      <c r="A480" s="68"/>
      <c r="B480" s="68"/>
      <c r="C480" s="68"/>
      <c r="D480" s="68"/>
      <c r="E480" s="29" t="s">
        <v>563</v>
      </c>
      <c r="F480" s="26">
        <v>26</v>
      </c>
      <c r="G480" s="26">
        <v>1.68</v>
      </c>
      <c r="H480" s="26">
        <v>43.68</v>
      </c>
      <c r="I480" s="26"/>
      <c r="J480" s="30" t="s">
        <v>121</v>
      </c>
      <c r="K480" s="28"/>
      <c r="L480" s="25"/>
      <c r="M480" s="26"/>
    </row>
    <row r="481" spans="1:13" ht="15">
      <c r="A481" s="68"/>
      <c r="B481" s="68"/>
      <c r="C481" s="68"/>
      <c r="D481" s="68"/>
      <c r="E481" s="29" t="s">
        <v>563</v>
      </c>
      <c r="F481" s="26">
        <v>53</v>
      </c>
      <c r="G481" s="26">
        <v>2.2000000000000002</v>
      </c>
      <c r="H481" s="26">
        <v>116.6</v>
      </c>
      <c r="I481" s="26"/>
      <c r="J481" s="30" t="s">
        <v>121</v>
      </c>
      <c r="K481" s="28"/>
      <c r="L481" s="25"/>
      <c r="M481" s="26"/>
    </row>
    <row r="482" spans="1:13" ht="14.45" customHeight="1">
      <c r="A482" s="68"/>
      <c r="B482" s="68"/>
      <c r="C482" s="68"/>
      <c r="D482" s="68"/>
      <c r="E482" s="29" t="s">
        <v>563</v>
      </c>
      <c r="F482" s="26">
        <v>9</v>
      </c>
      <c r="G482" s="26">
        <v>2.4</v>
      </c>
      <c r="H482" s="26">
        <v>21.6</v>
      </c>
      <c r="I482" s="26"/>
      <c r="J482" s="30" t="s">
        <v>121</v>
      </c>
      <c r="K482" s="28"/>
      <c r="L482" s="25"/>
      <c r="M482" s="26"/>
    </row>
    <row r="483" spans="1:13" ht="27">
      <c r="A483" s="68"/>
      <c r="B483" s="68"/>
      <c r="C483" s="68"/>
      <c r="D483" s="68"/>
      <c r="E483" s="29" t="s">
        <v>1427</v>
      </c>
      <c r="F483" s="26">
        <v>249</v>
      </c>
      <c r="G483" s="26">
        <v>2.2000000000000002</v>
      </c>
      <c r="H483" s="26">
        <v>547.79999999999995</v>
      </c>
      <c r="I483" s="26"/>
      <c r="J483" s="30" t="s">
        <v>1244</v>
      </c>
      <c r="K483" s="28"/>
      <c r="L483" s="25"/>
      <c r="M483" s="26"/>
    </row>
    <row r="484" spans="1:13" ht="15">
      <c r="A484" s="68"/>
      <c r="B484" s="68"/>
      <c r="C484" s="68"/>
      <c r="D484" s="68"/>
      <c r="E484" s="29" t="s">
        <v>564</v>
      </c>
      <c r="F484" s="26">
        <v>34</v>
      </c>
      <c r="G484" s="26">
        <v>2.7719999999999998</v>
      </c>
      <c r="H484" s="26">
        <v>94.248000000000005</v>
      </c>
      <c r="I484" s="26"/>
      <c r="J484" s="30" t="s">
        <v>121</v>
      </c>
      <c r="K484" s="28"/>
      <c r="L484" s="25"/>
      <c r="M484" s="26"/>
    </row>
    <row r="485" spans="1:13" ht="40.5">
      <c r="A485" s="68"/>
      <c r="B485" s="68"/>
      <c r="C485" s="68"/>
      <c r="D485" s="68"/>
      <c r="E485" s="29" t="s">
        <v>1428</v>
      </c>
      <c r="F485" s="26">
        <v>6</v>
      </c>
      <c r="G485" s="26">
        <v>2.64</v>
      </c>
      <c r="H485" s="26">
        <f>F485*G485</f>
        <v>15.84</v>
      </c>
      <c r="I485" s="26"/>
      <c r="J485" s="30" t="s">
        <v>1429</v>
      </c>
      <c r="K485" s="28"/>
      <c r="L485" s="25"/>
      <c r="M485" s="26"/>
    </row>
    <row r="486" spans="1:13" ht="15">
      <c r="A486" s="68"/>
      <c r="B486" s="68"/>
      <c r="C486" s="68"/>
      <c r="D486" s="68"/>
      <c r="E486" s="29" t="s">
        <v>567</v>
      </c>
      <c r="F486" s="26">
        <v>37</v>
      </c>
      <c r="G486" s="26">
        <v>2.52</v>
      </c>
      <c r="H486" s="26">
        <v>93.24</v>
      </c>
      <c r="I486" s="26"/>
      <c r="J486" s="30" t="s">
        <v>121</v>
      </c>
      <c r="K486" s="28"/>
      <c r="L486" s="25"/>
      <c r="M486" s="26"/>
    </row>
    <row r="487" spans="1:13" ht="15">
      <c r="A487" s="68"/>
      <c r="B487" s="68"/>
      <c r="C487" s="68"/>
      <c r="D487" s="68"/>
      <c r="E487" s="29" t="s">
        <v>567</v>
      </c>
      <c r="F487" s="26">
        <v>2</v>
      </c>
      <c r="G487" s="26">
        <v>3.6</v>
      </c>
      <c r="H487" s="26">
        <v>7.2</v>
      </c>
      <c r="I487" s="26"/>
      <c r="J487" s="30" t="s">
        <v>121</v>
      </c>
      <c r="K487" s="28"/>
      <c r="L487" s="25"/>
      <c r="M487" s="26"/>
    </row>
    <row r="488" spans="1:13" ht="15">
      <c r="A488" s="68"/>
      <c r="B488" s="68"/>
      <c r="C488" s="68"/>
      <c r="D488" s="68"/>
      <c r="E488" s="29" t="s">
        <v>568</v>
      </c>
      <c r="F488" s="26">
        <v>67</v>
      </c>
      <c r="G488" s="26">
        <v>2.7719999999999998</v>
      </c>
      <c r="H488" s="26">
        <f>F488*G488</f>
        <v>185.72399999999999</v>
      </c>
      <c r="I488" s="26"/>
      <c r="J488" s="30" t="s">
        <v>1430</v>
      </c>
      <c r="K488" s="28"/>
      <c r="L488" s="25"/>
      <c r="M488" s="26"/>
    </row>
    <row r="489" spans="1:13" ht="40.5">
      <c r="A489" s="68"/>
      <c r="B489" s="68"/>
      <c r="C489" s="68"/>
      <c r="D489" s="68"/>
      <c r="E489" s="29" t="s">
        <v>569</v>
      </c>
      <c r="F489" s="26">
        <v>11</v>
      </c>
      <c r="G489" s="26">
        <v>2.64</v>
      </c>
      <c r="H489" s="26">
        <f>F489*G489</f>
        <v>29.040000000000003</v>
      </c>
      <c r="I489" s="26"/>
      <c r="J489" s="30" t="s">
        <v>1431</v>
      </c>
      <c r="K489" s="28"/>
      <c r="L489" s="25"/>
      <c r="M489" s="26"/>
    </row>
    <row r="490" spans="1:13" ht="40.5">
      <c r="A490" s="68"/>
      <c r="B490" s="68"/>
      <c r="C490" s="68"/>
      <c r="D490" s="68"/>
      <c r="E490" s="29" t="s">
        <v>1432</v>
      </c>
      <c r="F490" s="26">
        <v>13</v>
      </c>
      <c r="G490" s="26">
        <v>2.64</v>
      </c>
      <c r="H490" s="26">
        <f>F490*G490</f>
        <v>34.32</v>
      </c>
      <c r="I490" s="26"/>
      <c r="J490" s="30" t="s">
        <v>1433</v>
      </c>
      <c r="K490" s="28"/>
      <c r="L490" s="25"/>
      <c r="M490" s="26"/>
    </row>
    <row r="491" spans="1:13" ht="36.75" customHeight="1">
      <c r="A491" s="68"/>
      <c r="B491" s="68"/>
      <c r="C491" s="68"/>
      <c r="D491" s="68"/>
      <c r="E491" s="29" t="s">
        <v>1434</v>
      </c>
      <c r="F491" s="26">
        <v>43</v>
      </c>
      <c r="G491" s="26">
        <v>4.95</v>
      </c>
      <c r="H491" s="26">
        <v>212.85</v>
      </c>
      <c r="I491" s="26"/>
      <c r="J491" s="30" t="s">
        <v>1435</v>
      </c>
      <c r="K491" s="28"/>
      <c r="L491" s="25"/>
      <c r="M491" s="26"/>
    </row>
    <row r="492" spans="1:13" ht="40.5">
      <c r="A492" s="68"/>
      <c r="B492" s="68"/>
      <c r="C492" s="68"/>
      <c r="D492" s="68"/>
      <c r="E492" s="29" t="s">
        <v>1436</v>
      </c>
      <c r="F492" s="26">
        <v>293</v>
      </c>
      <c r="G492" s="26">
        <v>4.95</v>
      </c>
      <c r="H492" s="26">
        <f>F492*G492</f>
        <v>1450.3500000000001</v>
      </c>
      <c r="I492" s="26"/>
      <c r="J492" s="30" t="s">
        <v>1437</v>
      </c>
      <c r="K492" s="28"/>
      <c r="L492" s="25"/>
      <c r="M492" s="26"/>
    </row>
    <row r="493" spans="1:13" ht="15">
      <c r="A493" s="68"/>
      <c r="B493" s="68"/>
      <c r="C493" s="68"/>
      <c r="D493" s="68"/>
      <c r="E493" s="29" t="s">
        <v>570</v>
      </c>
      <c r="F493" s="26">
        <v>39</v>
      </c>
      <c r="G493" s="26">
        <v>2.52</v>
      </c>
      <c r="H493" s="26">
        <v>98.28</v>
      </c>
      <c r="I493" s="26"/>
      <c r="J493" s="30" t="s">
        <v>121</v>
      </c>
      <c r="K493" s="28"/>
      <c r="L493" s="25"/>
      <c r="M493" s="26"/>
    </row>
    <row r="494" spans="1:13" ht="15">
      <c r="A494" s="68"/>
      <c r="B494" s="68"/>
      <c r="C494" s="68"/>
      <c r="D494" s="68"/>
      <c r="E494" s="29" t="s">
        <v>571</v>
      </c>
      <c r="F494" s="26">
        <v>5</v>
      </c>
      <c r="G494" s="26">
        <v>2.52</v>
      </c>
      <c r="H494" s="26">
        <v>12.6</v>
      </c>
      <c r="I494" s="26"/>
      <c r="J494" s="30" t="s">
        <v>121</v>
      </c>
      <c r="K494" s="28"/>
      <c r="L494" s="25"/>
      <c r="M494" s="26"/>
    </row>
    <row r="495" spans="1:13" ht="15">
      <c r="A495" s="68"/>
      <c r="B495" s="68"/>
      <c r="C495" s="68"/>
      <c r="D495" s="68"/>
      <c r="E495" s="29" t="s">
        <v>571</v>
      </c>
      <c r="F495" s="26">
        <v>1</v>
      </c>
      <c r="G495" s="26">
        <v>3.6</v>
      </c>
      <c r="H495" s="26">
        <v>3.6</v>
      </c>
      <c r="I495" s="26"/>
      <c r="J495" s="30" t="s">
        <v>121</v>
      </c>
      <c r="K495" s="28"/>
      <c r="L495" s="25"/>
      <c r="M495" s="26"/>
    </row>
    <row r="496" spans="1:13" ht="15">
      <c r="A496" s="68"/>
      <c r="B496" s="68"/>
      <c r="C496" s="68"/>
      <c r="D496" s="68"/>
      <c r="E496" s="29" t="s">
        <v>573</v>
      </c>
      <c r="F496" s="26">
        <v>2</v>
      </c>
      <c r="G496" s="26">
        <v>2.52</v>
      </c>
      <c r="H496" s="26">
        <v>5.04</v>
      </c>
      <c r="I496" s="26"/>
      <c r="J496" s="30" t="s">
        <v>121</v>
      </c>
      <c r="K496" s="28"/>
      <c r="L496" s="25"/>
      <c r="M496" s="26"/>
    </row>
    <row r="497" spans="1:13" ht="15">
      <c r="A497" s="68"/>
      <c r="B497" s="68"/>
      <c r="C497" s="68"/>
      <c r="D497" s="68"/>
      <c r="E497" s="29" t="s">
        <v>573</v>
      </c>
      <c r="F497" s="26">
        <v>2</v>
      </c>
      <c r="G497" s="26">
        <v>3.6</v>
      </c>
      <c r="H497" s="26">
        <v>7.2</v>
      </c>
      <c r="I497" s="26"/>
      <c r="J497" s="30" t="s">
        <v>121</v>
      </c>
      <c r="K497" s="28"/>
      <c r="L497" s="25"/>
      <c r="M497" s="26"/>
    </row>
    <row r="498" spans="1:13" ht="15">
      <c r="A498" s="68"/>
      <c r="B498" s="68"/>
      <c r="C498" s="68"/>
      <c r="D498" s="68"/>
      <c r="E498" s="29" t="s">
        <v>574</v>
      </c>
      <c r="F498" s="26">
        <v>24</v>
      </c>
      <c r="G498" s="26">
        <v>3.3879999999999999</v>
      </c>
      <c r="H498" s="26">
        <v>81.311999999999998</v>
      </c>
      <c r="I498" s="26"/>
      <c r="J498" s="30" t="s">
        <v>121</v>
      </c>
      <c r="K498" s="28"/>
      <c r="L498" s="25"/>
      <c r="M498" s="26"/>
    </row>
    <row r="499" spans="1:13" ht="15">
      <c r="A499" s="68"/>
      <c r="B499" s="68"/>
      <c r="C499" s="68"/>
      <c r="D499" s="68"/>
      <c r="E499" s="29" t="s">
        <v>574</v>
      </c>
      <c r="F499" s="26">
        <v>1</v>
      </c>
      <c r="G499" s="26">
        <v>4.84</v>
      </c>
      <c r="H499" s="26">
        <v>4.84</v>
      </c>
      <c r="I499" s="26"/>
      <c r="J499" s="30" t="s">
        <v>121</v>
      </c>
      <c r="K499" s="28"/>
      <c r="L499" s="25"/>
      <c r="M499" s="26"/>
    </row>
    <row r="500" spans="1:13" ht="15">
      <c r="A500" s="68"/>
      <c r="B500" s="68"/>
      <c r="C500" s="68"/>
      <c r="D500" s="68"/>
      <c r="E500" s="29" t="s">
        <v>575</v>
      </c>
      <c r="F500" s="26">
        <v>44</v>
      </c>
      <c r="G500" s="26">
        <v>2.7719999999999998</v>
      </c>
      <c r="H500" s="26">
        <v>121.968</v>
      </c>
      <c r="I500" s="26"/>
      <c r="J500" s="30" t="s">
        <v>121</v>
      </c>
      <c r="K500" s="28"/>
      <c r="L500" s="25"/>
      <c r="M500" s="26"/>
    </row>
    <row r="501" spans="1:13" s="49" customFormat="1" ht="14.25">
      <c r="A501" s="68">
        <v>10</v>
      </c>
      <c r="B501" s="68" t="s">
        <v>48</v>
      </c>
      <c r="C501" s="66" t="s">
        <v>64</v>
      </c>
      <c r="D501" s="66"/>
      <c r="E501" s="75"/>
      <c r="F501" s="45">
        <v>20219</v>
      </c>
      <c r="G501" s="45"/>
      <c r="H501" s="45">
        <f t="shared" ref="H501" si="9">SUM(H502,H546,H586,H606)</f>
        <v>98661.804708000011</v>
      </c>
      <c r="I501" s="45">
        <f>SUM(I502:I616)</f>
        <v>98662</v>
      </c>
      <c r="J501" s="46"/>
      <c r="K501" s="47">
        <f>SUM(K502,K546,K586,K606)</f>
        <v>13034</v>
      </c>
      <c r="L501" s="47">
        <f>SUM(L502,L546,L586,L606)</f>
        <v>12431</v>
      </c>
      <c r="M501" s="47">
        <f>SUM(M502,M546,M586,M606)</f>
        <v>86231</v>
      </c>
    </row>
    <row r="502" spans="1:13" ht="14.45" customHeight="1">
      <c r="A502" s="68"/>
      <c r="B502" s="68"/>
      <c r="C502" s="68">
        <v>1</v>
      </c>
      <c r="D502" s="68" t="s">
        <v>576</v>
      </c>
      <c r="E502" s="29" t="s">
        <v>118</v>
      </c>
      <c r="F502" s="26">
        <v>1963</v>
      </c>
      <c r="G502" s="26"/>
      <c r="H502" s="26">
        <v>28040.089958</v>
      </c>
      <c r="I502" s="26">
        <f>ROUND(H502,0)</f>
        <v>28040</v>
      </c>
      <c r="J502" s="27"/>
      <c r="K502" s="28">
        <v>0</v>
      </c>
      <c r="L502" s="25">
        <v>0</v>
      </c>
      <c r="M502" s="26">
        <f>I502-L502</f>
        <v>28040</v>
      </c>
    </row>
    <row r="503" spans="1:13" ht="15">
      <c r="A503" s="68"/>
      <c r="B503" s="68"/>
      <c r="C503" s="68"/>
      <c r="D503" s="68"/>
      <c r="E503" s="29" t="s">
        <v>577</v>
      </c>
      <c r="F503" s="26">
        <v>35</v>
      </c>
      <c r="G503" s="26">
        <v>5.0351999999999997</v>
      </c>
      <c r="H503" s="26">
        <v>176.232</v>
      </c>
      <c r="I503" s="26"/>
      <c r="J503" s="30" t="s">
        <v>121</v>
      </c>
      <c r="K503" s="28"/>
      <c r="L503" s="25"/>
      <c r="M503" s="26"/>
    </row>
    <row r="504" spans="1:13" ht="15">
      <c r="A504" s="68"/>
      <c r="B504" s="68"/>
      <c r="C504" s="68"/>
      <c r="D504" s="68"/>
      <c r="E504" s="29" t="s">
        <v>577</v>
      </c>
      <c r="F504" s="26">
        <v>8</v>
      </c>
      <c r="G504" s="26">
        <v>10.5</v>
      </c>
      <c r="H504" s="26">
        <v>84</v>
      </c>
      <c r="I504" s="26"/>
      <c r="J504" s="30" t="s">
        <v>121</v>
      </c>
      <c r="K504" s="28"/>
      <c r="L504" s="25"/>
      <c r="M504" s="26"/>
    </row>
    <row r="505" spans="1:13" ht="15">
      <c r="A505" s="68"/>
      <c r="B505" s="68"/>
      <c r="C505" s="68"/>
      <c r="D505" s="68"/>
      <c r="E505" s="29" t="s">
        <v>578</v>
      </c>
      <c r="F505" s="26">
        <v>92</v>
      </c>
      <c r="G505" s="26">
        <v>5.0351999999999997</v>
      </c>
      <c r="H505" s="26">
        <v>463.23840000000001</v>
      </c>
      <c r="I505" s="26"/>
      <c r="J505" s="30" t="s">
        <v>121</v>
      </c>
      <c r="K505" s="28"/>
      <c r="L505" s="25"/>
      <c r="M505" s="26"/>
    </row>
    <row r="506" spans="1:13" ht="15">
      <c r="A506" s="68"/>
      <c r="B506" s="68"/>
      <c r="C506" s="68"/>
      <c r="D506" s="68"/>
      <c r="E506" s="29" t="s">
        <v>582</v>
      </c>
      <c r="F506" s="26">
        <v>332</v>
      </c>
      <c r="G506" s="26">
        <v>18</v>
      </c>
      <c r="H506" s="26">
        <v>5976</v>
      </c>
      <c r="I506" s="26"/>
      <c r="J506" s="30" t="s">
        <v>121</v>
      </c>
      <c r="K506" s="28"/>
      <c r="L506" s="25"/>
      <c r="M506" s="26"/>
    </row>
    <row r="507" spans="1:13" ht="15">
      <c r="A507" s="68"/>
      <c r="B507" s="68"/>
      <c r="C507" s="68"/>
      <c r="D507" s="68"/>
      <c r="E507" s="29" t="s">
        <v>582</v>
      </c>
      <c r="F507" s="26">
        <v>9</v>
      </c>
      <c r="G507" s="26">
        <v>21</v>
      </c>
      <c r="H507" s="26">
        <v>189</v>
      </c>
      <c r="I507" s="26"/>
      <c r="J507" s="30" t="s">
        <v>121</v>
      </c>
      <c r="K507" s="28"/>
      <c r="L507" s="25"/>
      <c r="M507" s="26"/>
    </row>
    <row r="508" spans="1:13" ht="15">
      <c r="A508" s="68"/>
      <c r="B508" s="68"/>
      <c r="C508" s="68"/>
      <c r="D508" s="68"/>
      <c r="E508" s="29" t="s">
        <v>1438</v>
      </c>
      <c r="F508" s="26">
        <v>43</v>
      </c>
      <c r="G508" s="26">
        <v>21.78</v>
      </c>
      <c r="H508" s="26">
        <v>936.54</v>
      </c>
      <c r="I508" s="26"/>
      <c r="J508" s="30" t="s">
        <v>121</v>
      </c>
      <c r="K508" s="28"/>
      <c r="L508" s="25"/>
      <c r="M508" s="26"/>
    </row>
    <row r="509" spans="1:13" ht="15">
      <c r="A509" s="68"/>
      <c r="B509" s="68"/>
      <c r="C509" s="68"/>
      <c r="D509" s="68"/>
      <c r="E509" s="29" t="s">
        <v>1439</v>
      </c>
      <c r="F509" s="26">
        <v>1</v>
      </c>
      <c r="G509" s="26">
        <v>30</v>
      </c>
      <c r="H509" s="26">
        <v>30</v>
      </c>
      <c r="I509" s="26"/>
      <c r="J509" s="30" t="s">
        <v>121</v>
      </c>
      <c r="K509" s="28"/>
      <c r="L509" s="25"/>
      <c r="M509" s="26"/>
    </row>
    <row r="510" spans="1:13" ht="15">
      <c r="A510" s="68"/>
      <c r="B510" s="68"/>
      <c r="C510" s="68"/>
      <c r="D510" s="68"/>
      <c r="E510" s="29" t="s">
        <v>1440</v>
      </c>
      <c r="F510" s="26">
        <v>6</v>
      </c>
      <c r="G510" s="26">
        <v>21</v>
      </c>
      <c r="H510" s="26">
        <v>126</v>
      </c>
      <c r="I510" s="26"/>
      <c r="J510" s="30" t="s">
        <v>121</v>
      </c>
      <c r="K510" s="28"/>
      <c r="L510" s="25"/>
      <c r="M510" s="26"/>
    </row>
    <row r="511" spans="1:13" ht="15">
      <c r="A511" s="68"/>
      <c r="B511" s="68"/>
      <c r="C511" s="68"/>
      <c r="D511" s="68"/>
      <c r="E511" s="29" t="s">
        <v>585</v>
      </c>
      <c r="F511" s="26">
        <v>19</v>
      </c>
      <c r="G511" s="26">
        <v>16.957439999999998</v>
      </c>
      <c r="H511" s="26">
        <v>322.19135999999997</v>
      </c>
      <c r="I511" s="26"/>
      <c r="J511" s="30" t="s">
        <v>121</v>
      </c>
      <c r="K511" s="28"/>
      <c r="L511" s="25"/>
      <c r="M511" s="26"/>
    </row>
    <row r="512" spans="1:13" ht="15">
      <c r="A512" s="68"/>
      <c r="B512" s="68"/>
      <c r="C512" s="68"/>
      <c r="D512" s="68"/>
      <c r="E512" s="29" t="s">
        <v>1441</v>
      </c>
      <c r="F512" s="26">
        <v>36</v>
      </c>
      <c r="G512" s="26">
        <v>21.78</v>
      </c>
      <c r="H512" s="26">
        <v>784.08</v>
      </c>
      <c r="I512" s="26"/>
      <c r="J512" s="30" t="s">
        <v>121</v>
      </c>
      <c r="K512" s="28"/>
      <c r="L512" s="25"/>
      <c r="M512" s="26"/>
    </row>
    <row r="513" spans="1:13" ht="15">
      <c r="A513" s="68"/>
      <c r="B513" s="68"/>
      <c r="C513" s="68"/>
      <c r="D513" s="68"/>
      <c r="E513" s="29" t="s">
        <v>1442</v>
      </c>
      <c r="F513" s="26">
        <v>183</v>
      </c>
      <c r="G513" s="26">
        <v>21.78</v>
      </c>
      <c r="H513" s="26">
        <v>3985.74</v>
      </c>
      <c r="I513" s="26"/>
      <c r="J513" s="30" t="s">
        <v>121</v>
      </c>
      <c r="K513" s="28"/>
      <c r="L513" s="25"/>
      <c r="M513" s="26"/>
    </row>
    <row r="514" spans="1:13" ht="15">
      <c r="A514" s="68"/>
      <c r="B514" s="68"/>
      <c r="C514" s="68"/>
      <c r="D514" s="68"/>
      <c r="E514" s="29" t="s">
        <v>588</v>
      </c>
      <c r="F514" s="26">
        <v>19</v>
      </c>
      <c r="G514" s="26">
        <v>20.321280000000002</v>
      </c>
      <c r="H514" s="26">
        <v>386.10431999999997</v>
      </c>
      <c r="I514" s="26"/>
      <c r="J514" s="30" t="s">
        <v>121</v>
      </c>
      <c r="K514" s="28"/>
      <c r="L514" s="25"/>
      <c r="M514" s="26"/>
    </row>
    <row r="515" spans="1:13" ht="15">
      <c r="A515" s="68"/>
      <c r="B515" s="68"/>
      <c r="C515" s="68"/>
      <c r="D515" s="68"/>
      <c r="E515" s="29" t="s">
        <v>1443</v>
      </c>
      <c r="F515" s="26">
        <v>17</v>
      </c>
      <c r="G515" s="26">
        <v>21</v>
      </c>
      <c r="H515" s="26">
        <v>357</v>
      </c>
      <c r="I515" s="26"/>
      <c r="J515" s="30" t="s">
        <v>121</v>
      </c>
      <c r="K515" s="28"/>
      <c r="L515" s="25"/>
      <c r="M515" s="26"/>
    </row>
    <row r="516" spans="1:13" ht="15">
      <c r="A516" s="68"/>
      <c r="B516" s="68"/>
      <c r="C516" s="68"/>
      <c r="D516" s="68"/>
      <c r="E516" s="29" t="s">
        <v>1444</v>
      </c>
      <c r="F516" s="26">
        <v>21</v>
      </c>
      <c r="G516" s="26">
        <v>21.78</v>
      </c>
      <c r="H516" s="26">
        <v>457.38</v>
      </c>
      <c r="I516" s="26"/>
      <c r="J516" s="30" t="s">
        <v>121</v>
      </c>
      <c r="K516" s="28"/>
      <c r="L516" s="25"/>
      <c r="M516" s="26"/>
    </row>
    <row r="517" spans="1:13" ht="15">
      <c r="A517" s="68"/>
      <c r="B517" s="68"/>
      <c r="C517" s="68"/>
      <c r="D517" s="68"/>
      <c r="E517" s="29" t="s">
        <v>1445</v>
      </c>
      <c r="F517" s="26">
        <v>32</v>
      </c>
      <c r="G517" s="26">
        <v>19.8</v>
      </c>
      <c r="H517" s="26">
        <v>633.6</v>
      </c>
      <c r="I517" s="26"/>
      <c r="J517" s="30" t="s">
        <v>121</v>
      </c>
      <c r="K517" s="28"/>
      <c r="L517" s="25"/>
      <c r="M517" s="26"/>
    </row>
    <row r="518" spans="1:13" ht="15">
      <c r="A518" s="68"/>
      <c r="B518" s="68"/>
      <c r="C518" s="68"/>
      <c r="D518" s="68"/>
      <c r="E518" s="29" t="s">
        <v>1446</v>
      </c>
      <c r="F518" s="26">
        <v>24</v>
      </c>
      <c r="G518" s="26">
        <v>19.8</v>
      </c>
      <c r="H518" s="26">
        <v>475.2</v>
      </c>
      <c r="I518" s="26"/>
      <c r="J518" s="30" t="s">
        <v>121</v>
      </c>
      <c r="K518" s="28"/>
      <c r="L518" s="25"/>
      <c r="M518" s="26"/>
    </row>
    <row r="519" spans="1:13" ht="15">
      <c r="A519" s="68"/>
      <c r="B519" s="68"/>
      <c r="C519" s="68"/>
      <c r="D519" s="68"/>
      <c r="E519" s="29" t="s">
        <v>1446</v>
      </c>
      <c r="F519" s="26">
        <v>22</v>
      </c>
      <c r="G519" s="26">
        <v>21</v>
      </c>
      <c r="H519" s="26">
        <v>462</v>
      </c>
      <c r="I519" s="26"/>
      <c r="J519" s="30" t="s">
        <v>121</v>
      </c>
      <c r="K519" s="28"/>
      <c r="L519" s="25"/>
      <c r="M519" s="26"/>
    </row>
    <row r="520" spans="1:13" ht="15">
      <c r="A520" s="68"/>
      <c r="B520" s="68"/>
      <c r="C520" s="68"/>
      <c r="D520" s="68"/>
      <c r="E520" s="29" t="s">
        <v>1447</v>
      </c>
      <c r="F520" s="26">
        <v>40</v>
      </c>
      <c r="G520" s="26">
        <v>19.8</v>
      </c>
      <c r="H520" s="26">
        <v>792</v>
      </c>
      <c r="I520" s="26"/>
      <c r="J520" s="30" t="s">
        <v>121</v>
      </c>
      <c r="K520" s="28"/>
      <c r="L520" s="25"/>
      <c r="M520" s="26"/>
    </row>
    <row r="521" spans="1:13" ht="15">
      <c r="A521" s="68"/>
      <c r="B521" s="68"/>
      <c r="C521" s="68"/>
      <c r="D521" s="68"/>
      <c r="E521" s="29" t="s">
        <v>1448</v>
      </c>
      <c r="F521" s="26">
        <v>36</v>
      </c>
      <c r="G521" s="26">
        <v>14</v>
      </c>
      <c r="H521" s="26">
        <v>504</v>
      </c>
      <c r="I521" s="26"/>
      <c r="J521" s="30" t="s">
        <v>121</v>
      </c>
      <c r="K521" s="28"/>
      <c r="L521" s="25"/>
      <c r="M521" s="26"/>
    </row>
    <row r="522" spans="1:13" ht="15">
      <c r="A522" s="68"/>
      <c r="B522" s="68"/>
      <c r="C522" s="68"/>
      <c r="D522" s="68"/>
      <c r="E522" s="29" t="s">
        <v>1449</v>
      </c>
      <c r="F522" s="26">
        <v>227</v>
      </c>
      <c r="G522" s="26">
        <v>6.05</v>
      </c>
      <c r="H522" s="26">
        <v>1373.35</v>
      </c>
      <c r="I522" s="26"/>
      <c r="J522" s="30" t="s">
        <v>121</v>
      </c>
      <c r="K522" s="28"/>
      <c r="L522" s="25"/>
      <c r="M522" s="26"/>
    </row>
    <row r="523" spans="1:13" ht="15">
      <c r="A523" s="68"/>
      <c r="B523" s="68"/>
      <c r="C523" s="68"/>
      <c r="D523" s="68"/>
      <c r="E523" s="29" t="s">
        <v>1449</v>
      </c>
      <c r="F523" s="26">
        <v>1</v>
      </c>
      <c r="G523" s="26">
        <v>6.3</v>
      </c>
      <c r="H523" s="26">
        <v>6.3</v>
      </c>
      <c r="I523" s="26"/>
      <c r="J523" s="30" t="s">
        <v>121</v>
      </c>
      <c r="K523" s="28"/>
      <c r="L523" s="25"/>
      <c r="M523" s="26"/>
    </row>
    <row r="524" spans="1:13" ht="15">
      <c r="A524" s="68"/>
      <c r="B524" s="68"/>
      <c r="C524" s="68"/>
      <c r="D524" s="68"/>
      <c r="E524" s="29" t="s">
        <v>1450</v>
      </c>
      <c r="F524" s="26">
        <v>47</v>
      </c>
      <c r="G524" s="26">
        <v>6.6550000000000002</v>
      </c>
      <c r="H524" s="26">
        <v>312.78500000000003</v>
      </c>
      <c r="I524" s="26"/>
      <c r="J524" s="30" t="s">
        <v>121</v>
      </c>
      <c r="K524" s="28"/>
      <c r="L524" s="25"/>
      <c r="M524" s="26"/>
    </row>
    <row r="525" spans="1:13" ht="15">
      <c r="A525" s="68"/>
      <c r="B525" s="68"/>
      <c r="C525" s="68"/>
      <c r="D525" s="68"/>
      <c r="E525" s="29" t="s">
        <v>1451</v>
      </c>
      <c r="F525" s="26">
        <v>15</v>
      </c>
      <c r="G525" s="26">
        <v>6.6550000000000002</v>
      </c>
      <c r="H525" s="26">
        <v>99.825000000000003</v>
      </c>
      <c r="I525" s="26"/>
      <c r="J525" s="30" t="s">
        <v>121</v>
      </c>
      <c r="K525" s="28"/>
      <c r="L525" s="25"/>
      <c r="M525" s="26"/>
    </row>
    <row r="526" spans="1:13" ht="15">
      <c r="A526" s="68"/>
      <c r="B526" s="68"/>
      <c r="C526" s="68"/>
      <c r="D526" s="68"/>
      <c r="E526" s="29" t="s">
        <v>1452</v>
      </c>
      <c r="F526" s="26">
        <v>63</v>
      </c>
      <c r="G526" s="26">
        <v>14</v>
      </c>
      <c r="H526" s="26">
        <v>882</v>
      </c>
      <c r="I526" s="26"/>
      <c r="J526" s="30" t="s">
        <v>121</v>
      </c>
      <c r="K526" s="28"/>
      <c r="L526" s="25"/>
      <c r="M526" s="26"/>
    </row>
    <row r="527" spans="1:13" ht="15">
      <c r="A527" s="68"/>
      <c r="B527" s="68"/>
      <c r="C527" s="68"/>
      <c r="D527" s="68"/>
      <c r="E527" s="29" t="s">
        <v>1453</v>
      </c>
      <c r="F527" s="26">
        <v>18</v>
      </c>
      <c r="G527" s="26">
        <v>14</v>
      </c>
      <c r="H527" s="26">
        <v>252</v>
      </c>
      <c r="I527" s="26"/>
      <c r="J527" s="30" t="s">
        <v>121</v>
      </c>
      <c r="K527" s="28"/>
      <c r="L527" s="25"/>
      <c r="M527" s="26"/>
    </row>
    <row r="528" spans="1:13" ht="15">
      <c r="A528" s="68"/>
      <c r="B528" s="68"/>
      <c r="C528" s="68"/>
      <c r="D528" s="68"/>
      <c r="E528" s="29" t="s">
        <v>1454</v>
      </c>
      <c r="F528" s="26">
        <v>6</v>
      </c>
      <c r="G528" s="26">
        <v>14.52</v>
      </c>
      <c r="H528" s="26">
        <v>87.12</v>
      </c>
      <c r="I528" s="26"/>
      <c r="J528" s="30" t="s">
        <v>121</v>
      </c>
      <c r="K528" s="28"/>
      <c r="L528" s="25"/>
      <c r="M528" s="26"/>
    </row>
    <row r="529" spans="1:13" ht="15">
      <c r="A529" s="68"/>
      <c r="B529" s="68"/>
      <c r="C529" s="68"/>
      <c r="D529" s="68"/>
      <c r="E529" s="29" t="s">
        <v>1455</v>
      </c>
      <c r="F529" s="26">
        <v>29</v>
      </c>
      <c r="G529" s="26">
        <v>13.2</v>
      </c>
      <c r="H529" s="26">
        <v>382.8</v>
      </c>
      <c r="I529" s="26"/>
      <c r="J529" s="30" t="s">
        <v>121</v>
      </c>
      <c r="K529" s="28"/>
      <c r="L529" s="25"/>
      <c r="M529" s="26"/>
    </row>
    <row r="530" spans="1:13" ht="15">
      <c r="A530" s="68"/>
      <c r="B530" s="68"/>
      <c r="C530" s="68"/>
      <c r="D530" s="68"/>
      <c r="E530" s="29" t="s">
        <v>1455</v>
      </c>
      <c r="F530" s="26">
        <v>25</v>
      </c>
      <c r="G530" s="26">
        <v>14</v>
      </c>
      <c r="H530" s="26">
        <v>350</v>
      </c>
      <c r="I530" s="26"/>
      <c r="J530" s="30" t="s">
        <v>121</v>
      </c>
      <c r="K530" s="28"/>
      <c r="L530" s="25"/>
      <c r="M530" s="26"/>
    </row>
    <row r="531" spans="1:13" ht="15">
      <c r="A531" s="68"/>
      <c r="B531" s="68"/>
      <c r="C531" s="68"/>
      <c r="D531" s="68"/>
      <c r="E531" s="29" t="s">
        <v>1456</v>
      </c>
      <c r="F531" s="26">
        <v>59</v>
      </c>
      <c r="G531" s="26">
        <v>13.599432</v>
      </c>
      <c r="H531" s="26">
        <v>802.366488</v>
      </c>
      <c r="I531" s="26"/>
      <c r="J531" s="30" t="s">
        <v>121</v>
      </c>
      <c r="K531" s="28"/>
      <c r="L531" s="25"/>
      <c r="M531" s="26"/>
    </row>
    <row r="532" spans="1:13" ht="14.45" customHeight="1">
      <c r="A532" s="68"/>
      <c r="B532" s="68"/>
      <c r="C532" s="68"/>
      <c r="D532" s="68"/>
      <c r="E532" s="29" t="s">
        <v>1457</v>
      </c>
      <c r="F532" s="26">
        <v>135</v>
      </c>
      <c r="G532" s="26">
        <v>14.52</v>
      </c>
      <c r="H532" s="26">
        <v>1960.2</v>
      </c>
      <c r="I532" s="26"/>
      <c r="J532" s="30" t="s">
        <v>121</v>
      </c>
      <c r="K532" s="28"/>
      <c r="L532" s="25"/>
      <c r="M532" s="26"/>
    </row>
    <row r="533" spans="1:13" ht="15">
      <c r="A533" s="68"/>
      <c r="B533" s="68"/>
      <c r="C533" s="68"/>
      <c r="D533" s="68"/>
      <c r="E533" s="29" t="s">
        <v>596</v>
      </c>
      <c r="F533" s="26">
        <v>7</v>
      </c>
      <c r="G533" s="26">
        <v>11.059200000000001</v>
      </c>
      <c r="H533" s="26">
        <v>77.414400000000001</v>
      </c>
      <c r="I533" s="26"/>
      <c r="J533" s="30" t="s">
        <v>121</v>
      </c>
      <c r="K533" s="28"/>
      <c r="L533" s="25"/>
      <c r="M533" s="26"/>
    </row>
    <row r="534" spans="1:13" ht="15">
      <c r="A534" s="68"/>
      <c r="B534" s="68"/>
      <c r="C534" s="68"/>
      <c r="D534" s="68"/>
      <c r="E534" s="29" t="s">
        <v>596</v>
      </c>
      <c r="F534" s="26">
        <v>53</v>
      </c>
      <c r="G534" s="26">
        <v>13.93455</v>
      </c>
      <c r="H534" s="26">
        <v>738.53115000000003</v>
      </c>
      <c r="I534" s="26"/>
      <c r="J534" s="30" t="s">
        <v>121</v>
      </c>
      <c r="K534" s="28"/>
      <c r="L534" s="25"/>
      <c r="M534" s="26"/>
    </row>
    <row r="535" spans="1:13" ht="15">
      <c r="A535" s="68"/>
      <c r="B535" s="68"/>
      <c r="C535" s="68"/>
      <c r="D535" s="68"/>
      <c r="E535" s="29" t="s">
        <v>1458</v>
      </c>
      <c r="F535" s="26">
        <v>53</v>
      </c>
      <c r="G535" s="26">
        <v>14.52</v>
      </c>
      <c r="H535" s="26">
        <v>769.56</v>
      </c>
      <c r="I535" s="26"/>
      <c r="J535" s="30" t="s">
        <v>121</v>
      </c>
      <c r="K535" s="28"/>
      <c r="L535" s="25"/>
      <c r="M535" s="26"/>
    </row>
    <row r="536" spans="1:13" ht="15">
      <c r="A536" s="68"/>
      <c r="B536" s="68"/>
      <c r="C536" s="68"/>
      <c r="D536" s="68"/>
      <c r="E536" s="29" t="s">
        <v>1459</v>
      </c>
      <c r="F536" s="26">
        <v>14</v>
      </c>
      <c r="G536" s="26">
        <v>13.2</v>
      </c>
      <c r="H536" s="26">
        <v>184.8</v>
      </c>
      <c r="I536" s="26"/>
      <c r="J536" s="30" t="s">
        <v>121</v>
      </c>
      <c r="K536" s="28"/>
      <c r="L536" s="25"/>
      <c r="M536" s="26"/>
    </row>
    <row r="537" spans="1:13" ht="15">
      <c r="A537" s="68"/>
      <c r="B537" s="68"/>
      <c r="C537" s="68"/>
      <c r="D537" s="68"/>
      <c r="E537" s="29" t="s">
        <v>1459</v>
      </c>
      <c r="F537" s="26">
        <v>1</v>
      </c>
      <c r="G537" s="26">
        <v>14</v>
      </c>
      <c r="H537" s="26">
        <v>14</v>
      </c>
      <c r="I537" s="26"/>
      <c r="J537" s="30" t="s">
        <v>121</v>
      </c>
      <c r="K537" s="28"/>
      <c r="L537" s="25"/>
      <c r="M537" s="26"/>
    </row>
    <row r="538" spans="1:13" ht="15">
      <c r="A538" s="68"/>
      <c r="B538" s="68"/>
      <c r="C538" s="68"/>
      <c r="D538" s="68"/>
      <c r="E538" s="29" t="s">
        <v>1460</v>
      </c>
      <c r="F538" s="26">
        <v>1</v>
      </c>
      <c r="G538" s="26">
        <v>14.52</v>
      </c>
      <c r="H538" s="26">
        <v>14.52</v>
      </c>
      <c r="I538" s="26"/>
      <c r="J538" s="30" t="s">
        <v>121</v>
      </c>
      <c r="K538" s="28"/>
      <c r="L538" s="25"/>
      <c r="M538" s="26"/>
    </row>
    <row r="539" spans="1:13" ht="15">
      <c r="A539" s="68"/>
      <c r="B539" s="68"/>
      <c r="C539" s="68"/>
      <c r="D539" s="68"/>
      <c r="E539" s="29" t="s">
        <v>599</v>
      </c>
      <c r="F539" s="26">
        <v>44</v>
      </c>
      <c r="G539" s="26">
        <v>3.1257600000000001</v>
      </c>
      <c r="H539" s="26">
        <v>137.53344000000001</v>
      </c>
      <c r="I539" s="26"/>
      <c r="J539" s="30" t="s">
        <v>121</v>
      </c>
      <c r="K539" s="28"/>
      <c r="L539" s="25"/>
      <c r="M539" s="26"/>
    </row>
    <row r="540" spans="1:13" ht="15">
      <c r="A540" s="68"/>
      <c r="B540" s="68"/>
      <c r="C540" s="68"/>
      <c r="D540" s="68"/>
      <c r="E540" s="29" t="s">
        <v>599</v>
      </c>
      <c r="F540" s="26">
        <v>6</v>
      </c>
      <c r="G540" s="26">
        <v>6.3</v>
      </c>
      <c r="H540" s="26">
        <v>37.799999999999997</v>
      </c>
      <c r="I540" s="26"/>
      <c r="J540" s="30" t="s">
        <v>121</v>
      </c>
      <c r="K540" s="28"/>
      <c r="L540" s="25"/>
      <c r="M540" s="26"/>
    </row>
    <row r="541" spans="1:13" ht="15">
      <c r="A541" s="68"/>
      <c r="B541" s="68"/>
      <c r="C541" s="68"/>
      <c r="D541" s="68"/>
      <c r="E541" s="29" t="s">
        <v>1461</v>
      </c>
      <c r="F541" s="26">
        <v>22</v>
      </c>
      <c r="G541" s="26">
        <v>3.9072</v>
      </c>
      <c r="H541" s="26">
        <v>85.958399999999997</v>
      </c>
      <c r="I541" s="26"/>
      <c r="J541" s="30" t="s">
        <v>121</v>
      </c>
      <c r="K541" s="28"/>
      <c r="L541" s="25"/>
      <c r="M541" s="26"/>
    </row>
    <row r="542" spans="1:13" ht="15">
      <c r="A542" s="68"/>
      <c r="B542" s="68"/>
      <c r="C542" s="68"/>
      <c r="D542" s="68"/>
      <c r="E542" s="29" t="s">
        <v>1462</v>
      </c>
      <c r="F542" s="26">
        <v>41</v>
      </c>
      <c r="G542" s="26">
        <v>14</v>
      </c>
      <c r="H542" s="26">
        <v>574</v>
      </c>
      <c r="I542" s="26"/>
      <c r="J542" s="30" t="s">
        <v>121</v>
      </c>
      <c r="K542" s="28"/>
      <c r="L542" s="25"/>
      <c r="M542" s="26"/>
    </row>
    <row r="543" spans="1:13" ht="15">
      <c r="A543" s="68"/>
      <c r="B543" s="68"/>
      <c r="C543" s="68"/>
      <c r="D543" s="68"/>
      <c r="E543" s="29" t="s">
        <v>1463</v>
      </c>
      <c r="F543" s="26">
        <v>37</v>
      </c>
      <c r="G543" s="26">
        <v>14.52</v>
      </c>
      <c r="H543" s="26">
        <v>537.24</v>
      </c>
      <c r="I543" s="26"/>
      <c r="J543" s="30" t="s">
        <v>121</v>
      </c>
      <c r="K543" s="28"/>
      <c r="L543" s="25"/>
      <c r="M543" s="26"/>
    </row>
    <row r="544" spans="1:13" ht="15">
      <c r="A544" s="68"/>
      <c r="B544" s="68"/>
      <c r="C544" s="68"/>
      <c r="D544" s="68"/>
      <c r="E544" s="29" t="s">
        <v>1464</v>
      </c>
      <c r="F544" s="26">
        <v>83</v>
      </c>
      <c r="G544" s="26">
        <v>14.52</v>
      </c>
      <c r="H544" s="26">
        <v>1205.1600000000001</v>
      </c>
      <c r="I544" s="26"/>
      <c r="J544" s="30" t="s">
        <v>121</v>
      </c>
      <c r="K544" s="28"/>
      <c r="L544" s="25"/>
      <c r="M544" s="26"/>
    </row>
    <row r="545" spans="1:13" ht="15">
      <c r="A545" s="68"/>
      <c r="B545" s="68"/>
      <c r="C545" s="68"/>
      <c r="D545" s="68"/>
      <c r="E545" s="29" t="s">
        <v>1465</v>
      </c>
      <c r="F545" s="26">
        <v>1</v>
      </c>
      <c r="G545" s="26">
        <v>14.52</v>
      </c>
      <c r="H545" s="26">
        <v>14.52</v>
      </c>
      <c r="I545" s="26"/>
      <c r="J545" s="30" t="s">
        <v>121</v>
      </c>
      <c r="K545" s="28"/>
      <c r="L545" s="25"/>
      <c r="M545" s="26"/>
    </row>
    <row r="546" spans="1:13" ht="15" customHeight="1">
      <c r="A546" s="68"/>
      <c r="B546" s="68"/>
      <c r="C546" s="68">
        <v>2</v>
      </c>
      <c r="D546" s="68" t="s">
        <v>2166</v>
      </c>
      <c r="E546" s="29" t="s">
        <v>118</v>
      </c>
      <c r="F546" s="26">
        <v>6422</v>
      </c>
      <c r="G546" s="26"/>
      <c r="H546" s="26">
        <f t="shared" ref="H546" si="10">SUM(H547:H585)</f>
        <v>27598.534610000006</v>
      </c>
      <c r="I546" s="26">
        <f>ROUND(H546,0)</f>
        <v>27599</v>
      </c>
      <c r="J546" s="27"/>
      <c r="K546" s="28">
        <v>0</v>
      </c>
      <c r="L546" s="25">
        <v>0</v>
      </c>
      <c r="M546" s="26">
        <v>27599</v>
      </c>
    </row>
    <row r="547" spans="1:13" ht="15">
      <c r="A547" s="68"/>
      <c r="B547" s="68"/>
      <c r="C547" s="68"/>
      <c r="D547" s="68"/>
      <c r="E547" s="29" t="s">
        <v>1466</v>
      </c>
      <c r="F547" s="26">
        <v>117</v>
      </c>
      <c r="G547" s="26">
        <v>2.4128400000000001</v>
      </c>
      <c r="H547" s="26">
        <v>282.30228</v>
      </c>
      <c r="I547" s="26"/>
      <c r="J547" s="30" t="s">
        <v>121</v>
      </c>
      <c r="K547" s="28"/>
      <c r="L547" s="25"/>
      <c r="M547" s="26"/>
    </row>
    <row r="548" spans="1:13" ht="15">
      <c r="A548" s="68"/>
      <c r="B548" s="68"/>
      <c r="C548" s="68"/>
      <c r="D548" s="68"/>
      <c r="E548" s="29" t="s">
        <v>1467</v>
      </c>
      <c r="F548" s="26">
        <v>10</v>
      </c>
      <c r="G548" s="26">
        <v>4.6187500000000004</v>
      </c>
      <c r="H548" s="26">
        <v>46.1875</v>
      </c>
      <c r="I548" s="26"/>
      <c r="J548" s="30" t="s">
        <v>121</v>
      </c>
      <c r="K548" s="28"/>
      <c r="L548" s="25"/>
      <c r="M548" s="26"/>
    </row>
    <row r="549" spans="1:13" ht="15">
      <c r="A549" s="68"/>
      <c r="B549" s="68"/>
      <c r="C549" s="68"/>
      <c r="D549" s="68"/>
      <c r="E549" s="29" t="s">
        <v>1468</v>
      </c>
      <c r="F549" s="26">
        <v>74</v>
      </c>
      <c r="G549" s="26">
        <v>4.7137149999999997</v>
      </c>
      <c r="H549" s="26">
        <v>348.81491</v>
      </c>
      <c r="I549" s="26"/>
      <c r="J549" s="30" t="s">
        <v>121</v>
      </c>
      <c r="K549" s="28"/>
      <c r="L549" s="25"/>
      <c r="M549" s="26"/>
    </row>
    <row r="550" spans="1:13" ht="15">
      <c r="A550" s="68"/>
      <c r="B550" s="68"/>
      <c r="C550" s="68"/>
      <c r="D550" s="68"/>
      <c r="E550" s="29" t="s">
        <v>1469</v>
      </c>
      <c r="F550" s="26">
        <v>0</v>
      </c>
      <c r="G550" s="26">
        <v>0</v>
      </c>
      <c r="H550" s="26">
        <v>0</v>
      </c>
      <c r="I550" s="26"/>
      <c r="J550" s="30" t="s">
        <v>171</v>
      </c>
      <c r="K550" s="28"/>
      <c r="L550" s="25"/>
      <c r="M550" s="26"/>
    </row>
    <row r="551" spans="1:13" ht="15">
      <c r="A551" s="68"/>
      <c r="B551" s="68"/>
      <c r="C551" s="68"/>
      <c r="D551" s="68"/>
      <c r="E551" s="29" t="s">
        <v>1470</v>
      </c>
      <c r="F551" s="26">
        <v>241</v>
      </c>
      <c r="G551" s="26">
        <v>6.9503000000000004</v>
      </c>
      <c r="H551" s="26">
        <v>1675.0223000000001</v>
      </c>
      <c r="I551" s="26"/>
      <c r="J551" s="30" t="s">
        <v>121</v>
      </c>
      <c r="K551" s="28"/>
      <c r="L551" s="25"/>
      <c r="M551" s="26"/>
    </row>
    <row r="552" spans="1:13" ht="15">
      <c r="A552" s="68"/>
      <c r="B552" s="68"/>
      <c r="C552" s="68"/>
      <c r="D552" s="68"/>
      <c r="E552" s="29" t="s">
        <v>1471</v>
      </c>
      <c r="F552" s="26">
        <v>26</v>
      </c>
      <c r="G552" s="26">
        <v>6.9503000000000004</v>
      </c>
      <c r="H552" s="26">
        <v>180.70779999999999</v>
      </c>
      <c r="I552" s="26"/>
      <c r="J552" s="30" t="s">
        <v>121</v>
      </c>
      <c r="K552" s="28"/>
      <c r="L552" s="25"/>
      <c r="M552" s="26"/>
    </row>
    <row r="553" spans="1:13" ht="15">
      <c r="A553" s="68"/>
      <c r="B553" s="68"/>
      <c r="C553" s="68"/>
      <c r="D553" s="68"/>
      <c r="E553" s="29" t="s">
        <v>602</v>
      </c>
      <c r="F553" s="26">
        <v>107</v>
      </c>
      <c r="G553" s="26">
        <v>4.0777599999999996</v>
      </c>
      <c r="H553" s="26">
        <v>436.32031999999998</v>
      </c>
      <c r="I553" s="26"/>
      <c r="J553" s="30" t="s">
        <v>121</v>
      </c>
      <c r="K553" s="28"/>
      <c r="L553" s="25"/>
      <c r="M553" s="26"/>
    </row>
    <row r="554" spans="1:13" ht="15">
      <c r="A554" s="68"/>
      <c r="B554" s="68"/>
      <c r="C554" s="68"/>
      <c r="D554" s="68"/>
      <c r="E554" s="29" t="s">
        <v>1472</v>
      </c>
      <c r="F554" s="26">
        <v>70</v>
      </c>
      <c r="G554" s="26">
        <v>7.0900499999999997</v>
      </c>
      <c r="H554" s="26">
        <v>496.30349999999999</v>
      </c>
      <c r="I554" s="26"/>
      <c r="J554" s="30" t="s">
        <v>121</v>
      </c>
      <c r="K554" s="28"/>
      <c r="L554" s="25"/>
      <c r="M554" s="26"/>
    </row>
    <row r="555" spans="1:13" ht="15">
      <c r="A555" s="68"/>
      <c r="B555" s="68"/>
      <c r="C555" s="68"/>
      <c r="D555" s="68"/>
      <c r="E555" s="29" t="s">
        <v>603</v>
      </c>
      <c r="F555" s="26">
        <v>39</v>
      </c>
      <c r="G555" s="26">
        <v>4.0777599999999996</v>
      </c>
      <c r="H555" s="26">
        <v>159.03263999999999</v>
      </c>
      <c r="I555" s="26"/>
      <c r="J555" s="30" t="s">
        <v>121</v>
      </c>
      <c r="K555" s="28"/>
      <c r="L555" s="25"/>
      <c r="M555" s="26"/>
    </row>
    <row r="556" spans="1:13" ht="15">
      <c r="A556" s="68"/>
      <c r="B556" s="68"/>
      <c r="C556" s="68"/>
      <c r="D556" s="68"/>
      <c r="E556" s="29" t="s">
        <v>1473</v>
      </c>
      <c r="F556" s="26">
        <v>130</v>
      </c>
      <c r="G556" s="26">
        <v>6.7904</v>
      </c>
      <c r="H556" s="26">
        <v>882.75199999999995</v>
      </c>
      <c r="I556" s="26"/>
      <c r="J556" s="30" t="s">
        <v>121</v>
      </c>
      <c r="K556" s="28"/>
      <c r="L556" s="25"/>
      <c r="M556" s="26"/>
    </row>
    <row r="557" spans="1:13" ht="15">
      <c r="A557" s="68"/>
      <c r="B557" s="68"/>
      <c r="C557" s="68"/>
      <c r="D557" s="68"/>
      <c r="E557" s="29" t="s">
        <v>1474</v>
      </c>
      <c r="F557" s="26">
        <v>12</v>
      </c>
      <c r="G557" s="26">
        <v>7.0732799999999996</v>
      </c>
      <c r="H557" s="26">
        <v>84.879360000000005</v>
      </c>
      <c r="I557" s="26"/>
      <c r="J557" s="30" t="s">
        <v>121</v>
      </c>
      <c r="K557" s="28"/>
      <c r="L557" s="25"/>
      <c r="M557" s="26"/>
    </row>
    <row r="558" spans="1:13" ht="15">
      <c r="A558" s="68"/>
      <c r="B558" s="68"/>
      <c r="C558" s="68"/>
      <c r="D558" s="68"/>
      <c r="E558" s="29" t="s">
        <v>1475</v>
      </c>
      <c r="F558" s="26">
        <v>432</v>
      </c>
      <c r="G558" s="26">
        <v>4.5</v>
      </c>
      <c r="H558" s="26">
        <v>1944</v>
      </c>
      <c r="I558" s="26"/>
      <c r="J558" s="30" t="s">
        <v>121</v>
      </c>
      <c r="K558" s="28"/>
      <c r="L558" s="25"/>
      <c r="M558" s="26"/>
    </row>
    <row r="559" spans="1:13" ht="15">
      <c r="A559" s="68"/>
      <c r="B559" s="68"/>
      <c r="C559" s="68"/>
      <c r="D559" s="68"/>
      <c r="E559" s="29" t="s">
        <v>1476</v>
      </c>
      <c r="F559" s="26">
        <v>229</v>
      </c>
      <c r="G559" s="26">
        <v>4.5</v>
      </c>
      <c r="H559" s="26">
        <v>1030.5</v>
      </c>
      <c r="I559" s="26"/>
      <c r="J559" s="30" t="s">
        <v>121</v>
      </c>
      <c r="K559" s="28"/>
      <c r="L559" s="25"/>
      <c r="M559" s="26"/>
    </row>
    <row r="560" spans="1:13" ht="15">
      <c r="A560" s="68"/>
      <c r="B560" s="68"/>
      <c r="C560" s="68"/>
      <c r="D560" s="68"/>
      <c r="E560" s="29" t="s">
        <v>1477</v>
      </c>
      <c r="F560" s="26">
        <v>14</v>
      </c>
      <c r="G560" s="26">
        <v>3.3879999999999999</v>
      </c>
      <c r="H560" s="26">
        <v>47.432000000000002</v>
      </c>
      <c r="I560" s="26"/>
      <c r="J560" s="30" t="s">
        <v>121</v>
      </c>
      <c r="K560" s="28"/>
      <c r="L560" s="25"/>
      <c r="M560" s="26"/>
    </row>
    <row r="561" spans="1:13" ht="15">
      <c r="A561" s="68"/>
      <c r="B561" s="68"/>
      <c r="C561" s="68"/>
      <c r="D561" s="68"/>
      <c r="E561" s="29" t="s">
        <v>1477</v>
      </c>
      <c r="F561" s="26">
        <v>906</v>
      </c>
      <c r="G561" s="26">
        <v>4.5</v>
      </c>
      <c r="H561" s="26">
        <v>4077</v>
      </c>
      <c r="I561" s="26"/>
      <c r="J561" s="30" t="s">
        <v>121</v>
      </c>
      <c r="K561" s="28"/>
      <c r="L561" s="25"/>
      <c r="M561" s="26"/>
    </row>
    <row r="562" spans="1:13" ht="15">
      <c r="A562" s="68"/>
      <c r="B562" s="68"/>
      <c r="C562" s="68"/>
      <c r="D562" s="68"/>
      <c r="E562" s="29" t="s">
        <v>605</v>
      </c>
      <c r="F562" s="26">
        <v>17</v>
      </c>
      <c r="G562" s="26">
        <v>2.7</v>
      </c>
      <c r="H562" s="26">
        <v>45.9</v>
      </c>
      <c r="I562" s="26"/>
      <c r="J562" s="30" t="s">
        <v>121</v>
      </c>
      <c r="K562" s="28"/>
      <c r="L562" s="25"/>
      <c r="M562" s="26"/>
    </row>
    <row r="563" spans="1:13" ht="15">
      <c r="A563" s="68"/>
      <c r="B563" s="68"/>
      <c r="C563" s="68"/>
      <c r="D563" s="68"/>
      <c r="E563" s="29" t="s">
        <v>1478</v>
      </c>
      <c r="F563" s="26">
        <v>2</v>
      </c>
      <c r="G563" s="26">
        <v>3.3879999999999999</v>
      </c>
      <c r="H563" s="26">
        <v>6.7759999999999998</v>
      </c>
      <c r="I563" s="26"/>
      <c r="J563" s="30" t="s">
        <v>121</v>
      </c>
      <c r="K563" s="28"/>
      <c r="L563" s="25"/>
      <c r="M563" s="26"/>
    </row>
    <row r="564" spans="1:13" ht="15">
      <c r="A564" s="68"/>
      <c r="B564" s="68"/>
      <c r="C564" s="68"/>
      <c r="D564" s="68"/>
      <c r="E564" s="29" t="s">
        <v>1478</v>
      </c>
      <c r="F564" s="26">
        <v>10</v>
      </c>
      <c r="G564" s="26">
        <v>4.5</v>
      </c>
      <c r="H564" s="26">
        <v>45</v>
      </c>
      <c r="I564" s="26"/>
      <c r="J564" s="30" t="s">
        <v>121</v>
      </c>
      <c r="K564" s="28"/>
      <c r="L564" s="25"/>
      <c r="M564" s="26"/>
    </row>
    <row r="565" spans="1:13" ht="15">
      <c r="A565" s="68"/>
      <c r="B565" s="68"/>
      <c r="C565" s="68"/>
      <c r="D565" s="68"/>
      <c r="E565" s="29" t="s">
        <v>1479</v>
      </c>
      <c r="F565" s="26">
        <v>1</v>
      </c>
      <c r="G565" s="26">
        <v>3.3879999999999999</v>
      </c>
      <c r="H565" s="26">
        <v>3.3879999999999999</v>
      </c>
      <c r="I565" s="26"/>
      <c r="J565" s="30" t="s">
        <v>121</v>
      </c>
      <c r="K565" s="28"/>
      <c r="L565" s="25"/>
      <c r="M565" s="26"/>
    </row>
    <row r="566" spans="1:13" ht="15">
      <c r="A566" s="68"/>
      <c r="B566" s="68"/>
      <c r="C566" s="68"/>
      <c r="D566" s="68"/>
      <c r="E566" s="29" t="s">
        <v>1479</v>
      </c>
      <c r="F566" s="26">
        <v>16</v>
      </c>
      <c r="G566" s="26">
        <v>5</v>
      </c>
      <c r="H566" s="26">
        <v>80</v>
      </c>
      <c r="I566" s="26"/>
      <c r="J566" s="30" t="s">
        <v>121</v>
      </c>
      <c r="K566" s="28"/>
      <c r="L566" s="25"/>
      <c r="M566" s="26"/>
    </row>
    <row r="567" spans="1:13" ht="15">
      <c r="A567" s="68">
        <v>10</v>
      </c>
      <c r="B567" s="68" t="s">
        <v>2167</v>
      </c>
      <c r="C567" s="68">
        <v>2</v>
      </c>
      <c r="D567" s="68" t="s">
        <v>2166</v>
      </c>
      <c r="E567" s="29" t="s">
        <v>1480</v>
      </c>
      <c r="F567" s="26">
        <v>780</v>
      </c>
      <c r="G567" s="26">
        <v>5</v>
      </c>
      <c r="H567" s="26">
        <v>3900</v>
      </c>
      <c r="I567" s="26"/>
      <c r="J567" s="30" t="s">
        <v>121</v>
      </c>
      <c r="K567" s="28"/>
      <c r="L567" s="25"/>
      <c r="M567" s="26"/>
    </row>
    <row r="568" spans="1:13" ht="15">
      <c r="A568" s="68"/>
      <c r="B568" s="68"/>
      <c r="C568" s="68"/>
      <c r="D568" s="68"/>
      <c r="E568" s="29" t="s">
        <v>1481</v>
      </c>
      <c r="F568" s="26">
        <v>9</v>
      </c>
      <c r="G568" s="26">
        <v>5</v>
      </c>
      <c r="H568" s="26">
        <v>45</v>
      </c>
      <c r="I568" s="26"/>
      <c r="J568" s="30" t="s">
        <v>121</v>
      </c>
      <c r="K568" s="28"/>
      <c r="L568" s="25"/>
      <c r="M568" s="26"/>
    </row>
    <row r="569" spans="1:13" ht="15">
      <c r="A569" s="68"/>
      <c r="B569" s="68"/>
      <c r="C569" s="68"/>
      <c r="D569" s="68"/>
      <c r="E569" s="29" t="s">
        <v>1482</v>
      </c>
      <c r="F569" s="26">
        <v>619</v>
      </c>
      <c r="G569" s="26">
        <v>4.95</v>
      </c>
      <c r="H569" s="26">
        <f>F569*G569</f>
        <v>3064.05</v>
      </c>
      <c r="I569" s="26"/>
      <c r="J569" s="30" t="s">
        <v>1483</v>
      </c>
      <c r="K569" s="28"/>
      <c r="L569" s="25"/>
      <c r="M569" s="26"/>
    </row>
    <row r="570" spans="1:13" ht="15">
      <c r="A570" s="68"/>
      <c r="B570" s="68"/>
      <c r="C570" s="68"/>
      <c r="D570" s="68"/>
      <c r="E570" s="29" t="s">
        <v>606</v>
      </c>
      <c r="F570" s="26">
        <v>472</v>
      </c>
      <c r="G570" s="26">
        <v>2.52</v>
      </c>
      <c r="H570" s="26">
        <v>1189.44</v>
      </c>
      <c r="I570" s="26"/>
      <c r="J570" s="30" t="s">
        <v>121</v>
      </c>
      <c r="K570" s="28"/>
      <c r="L570" s="25"/>
      <c r="M570" s="26"/>
    </row>
    <row r="571" spans="1:13" ht="15">
      <c r="A571" s="68"/>
      <c r="B571" s="68"/>
      <c r="C571" s="68"/>
      <c r="D571" s="68"/>
      <c r="E571" s="29" t="s">
        <v>606</v>
      </c>
      <c r="F571" s="26">
        <v>14</v>
      </c>
      <c r="G571" s="26">
        <v>3.6</v>
      </c>
      <c r="H571" s="26">
        <v>50.4</v>
      </c>
      <c r="I571" s="26"/>
      <c r="J571" s="30" t="s">
        <v>121</v>
      </c>
      <c r="K571" s="28"/>
      <c r="L571" s="25"/>
      <c r="M571" s="26"/>
    </row>
    <row r="572" spans="1:13" ht="15">
      <c r="A572" s="68"/>
      <c r="B572" s="68"/>
      <c r="C572" s="68"/>
      <c r="D572" s="68"/>
      <c r="E572" s="29" t="s">
        <v>607</v>
      </c>
      <c r="F572" s="26">
        <v>46</v>
      </c>
      <c r="G572" s="26">
        <v>2.52</v>
      </c>
      <c r="H572" s="26">
        <v>115.92</v>
      </c>
      <c r="I572" s="26"/>
      <c r="J572" s="30" t="s">
        <v>121</v>
      </c>
      <c r="K572" s="28"/>
      <c r="L572" s="25"/>
      <c r="M572" s="26"/>
    </row>
    <row r="573" spans="1:13" ht="15">
      <c r="A573" s="68"/>
      <c r="B573" s="68"/>
      <c r="C573" s="68"/>
      <c r="D573" s="68"/>
      <c r="E573" s="29" t="s">
        <v>607</v>
      </c>
      <c r="F573" s="26">
        <v>29</v>
      </c>
      <c r="G573" s="26">
        <v>3.6</v>
      </c>
      <c r="H573" s="26">
        <v>104.4</v>
      </c>
      <c r="I573" s="26"/>
      <c r="J573" s="30" t="s">
        <v>121</v>
      </c>
      <c r="K573" s="28"/>
      <c r="L573" s="25"/>
      <c r="M573" s="26"/>
    </row>
    <row r="574" spans="1:13" ht="15">
      <c r="A574" s="68"/>
      <c r="B574" s="68"/>
      <c r="C574" s="68"/>
      <c r="D574" s="68"/>
      <c r="E574" s="29" t="s">
        <v>1484</v>
      </c>
      <c r="F574" s="26">
        <v>1428</v>
      </c>
      <c r="G574" s="26">
        <v>3.4</v>
      </c>
      <c r="H574" s="26">
        <f>F574*G574</f>
        <v>4855.2</v>
      </c>
      <c r="I574" s="26"/>
      <c r="J574" s="30" t="s">
        <v>1137</v>
      </c>
      <c r="K574" s="28"/>
      <c r="L574" s="25"/>
      <c r="M574" s="26"/>
    </row>
    <row r="575" spans="1:13" ht="15">
      <c r="A575" s="68"/>
      <c r="B575" s="68"/>
      <c r="C575" s="68"/>
      <c r="D575" s="68"/>
      <c r="E575" s="29" t="s">
        <v>216</v>
      </c>
      <c r="F575" s="26">
        <v>59</v>
      </c>
      <c r="G575" s="26">
        <v>2.52</v>
      </c>
      <c r="H575" s="26">
        <v>148.68</v>
      </c>
      <c r="I575" s="26"/>
      <c r="J575" s="30" t="s">
        <v>121</v>
      </c>
      <c r="K575" s="28"/>
      <c r="L575" s="25"/>
      <c r="M575" s="26"/>
    </row>
    <row r="576" spans="1:13" ht="15">
      <c r="A576" s="68"/>
      <c r="B576" s="68"/>
      <c r="C576" s="68"/>
      <c r="D576" s="68"/>
      <c r="E576" s="29" t="s">
        <v>1485</v>
      </c>
      <c r="F576" s="26">
        <v>8</v>
      </c>
      <c r="G576" s="26">
        <v>3.4</v>
      </c>
      <c r="H576" s="26">
        <v>27.2</v>
      </c>
      <c r="I576" s="26"/>
      <c r="J576" s="30" t="s">
        <v>121</v>
      </c>
      <c r="K576" s="28"/>
      <c r="L576" s="25"/>
      <c r="M576" s="26"/>
    </row>
    <row r="577" spans="1:13" ht="27">
      <c r="A577" s="68"/>
      <c r="B577" s="68"/>
      <c r="C577" s="68"/>
      <c r="D577" s="68"/>
      <c r="E577" s="29" t="s">
        <v>1486</v>
      </c>
      <c r="F577" s="26">
        <v>0</v>
      </c>
      <c r="G577" s="26">
        <v>0</v>
      </c>
      <c r="H577" s="26">
        <v>0</v>
      </c>
      <c r="I577" s="26"/>
      <c r="J577" s="30" t="s">
        <v>1487</v>
      </c>
      <c r="K577" s="28"/>
      <c r="L577" s="25"/>
      <c r="M577" s="26"/>
    </row>
    <row r="578" spans="1:13" ht="15">
      <c r="A578" s="68"/>
      <c r="B578" s="68"/>
      <c r="C578" s="68"/>
      <c r="D578" s="68"/>
      <c r="E578" s="29" t="s">
        <v>608</v>
      </c>
      <c r="F578" s="26">
        <v>9</v>
      </c>
      <c r="G578" s="26">
        <v>3.3879999999999999</v>
      </c>
      <c r="H578" s="26">
        <v>30.492000000000001</v>
      </c>
      <c r="I578" s="26"/>
      <c r="J578" s="30" t="s">
        <v>121</v>
      </c>
      <c r="K578" s="28"/>
      <c r="L578" s="25"/>
      <c r="M578" s="26"/>
    </row>
    <row r="579" spans="1:13" ht="15">
      <c r="A579" s="68"/>
      <c r="B579" s="68"/>
      <c r="C579" s="68"/>
      <c r="D579" s="68"/>
      <c r="E579" s="29" t="s">
        <v>608</v>
      </c>
      <c r="F579" s="26">
        <v>16</v>
      </c>
      <c r="G579" s="26">
        <v>3.4</v>
      </c>
      <c r="H579" s="26">
        <v>54.4</v>
      </c>
      <c r="I579" s="26"/>
      <c r="J579" s="30" t="s">
        <v>121</v>
      </c>
      <c r="K579" s="28"/>
      <c r="L579" s="25"/>
      <c r="M579" s="26"/>
    </row>
    <row r="580" spans="1:13" ht="15">
      <c r="A580" s="68"/>
      <c r="B580" s="68"/>
      <c r="C580" s="68"/>
      <c r="D580" s="68"/>
      <c r="E580" s="29" t="s">
        <v>608</v>
      </c>
      <c r="F580" s="26">
        <v>5</v>
      </c>
      <c r="G580" s="26">
        <v>4.84</v>
      </c>
      <c r="H580" s="26">
        <v>24.2</v>
      </c>
      <c r="I580" s="26"/>
      <c r="J580" s="30" t="s">
        <v>121</v>
      </c>
      <c r="K580" s="28"/>
      <c r="L580" s="25"/>
      <c r="M580" s="26"/>
    </row>
    <row r="581" spans="1:13" ht="15">
      <c r="A581" s="68"/>
      <c r="B581" s="68"/>
      <c r="C581" s="68"/>
      <c r="D581" s="68"/>
      <c r="E581" s="29" t="s">
        <v>1488</v>
      </c>
      <c r="F581" s="26">
        <v>18</v>
      </c>
      <c r="G581" s="26">
        <v>3.3879999999999999</v>
      </c>
      <c r="H581" s="26">
        <v>60.984000000000002</v>
      </c>
      <c r="I581" s="26"/>
      <c r="J581" s="30" t="s">
        <v>121</v>
      </c>
      <c r="K581" s="28"/>
      <c r="L581" s="25"/>
      <c r="M581" s="26"/>
    </row>
    <row r="582" spans="1:13" ht="15">
      <c r="A582" s="68"/>
      <c r="B582" s="68"/>
      <c r="C582" s="68"/>
      <c r="D582" s="68"/>
      <c r="E582" s="29" t="s">
        <v>1488</v>
      </c>
      <c r="F582" s="26">
        <v>1</v>
      </c>
      <c r="G582" s="26">
        <v>3.4</v>
      </c>
      <c r="H582" s="26">
        <v>3.4</v>
      </c>
      <c r="I582" s="26"/>
      <c r="J582" s="30" t="s">
        <v>121</v>
      </c>
      <c r="K582" s="28"/>
      <c r="L582" s="25"/>
      <c r="M582" s="26"/>
    </row>
    <row r="583" spans="1:13" ht="15">
      <c r="A583" s="68"/>
      <c r="B583" s="68"/>
      <c r="C583" s="68"/>
      <c r="D583" s="68"/>
      <c r="E583" s="29" t="s">
        <v>1488</v>
      </c>
      <c r="F583" s="26">
        <v>52</v>
      </c>
      <c r="G583" s="26">
        <v>4.5</v>
      </c>
      <c r="H583" s="26">
        <v>234</v>
      </c>
      <c r="I583" s="26"/>
      <c r="J583" s="30" t="s">
        <v>121</v>
      </c>
      <c r="K583" s="28"/>
      <c r="L583" s="25"/>
      <c r="M583" s="26"/>
    </row>
    <row r="584" spans="1:13" ht="15">
      <c r="A584" s="68"/>
      <c r="B584" s="68"/>
      <c r="C584" s="68"/>
      <c r="D584" s="68"/>
      <c r="E584" s="29" t="s">
        <v>1489</v>
      </c>
      <c r="F584" s="26">
        <v>403</v>
      </c>
      <c r="G584" s="26">
        <v>4.5</v>
      </c>
      <c r="H584" s="26">
        <v>1813.5</v>
      </c>
      <c r="I584" s="26"/>
      <c r="J584" s="30" t="s">
        <v>121</v>
      </c>
      <c r="K584" s="28"/>
      <c r="L584" s="25"/>
      <c r="M584" s="26"/>
    </row>
    <row r="585" spans="1:13" ht="15">
      <c r="A585" s="68"/>
      <c r="B585" s="68"/>
      <c r="C585" s="68"/>
      <c r="D585" s="68"/>
      <c r="E585" s="29" t="s">
        <v>1490</v>
      </c>
      <c r="F585" s="26">
        <v>1</v>
      </c>
      <c r="G585" s="26">
        <v>4.95</v>
      </c>
      <c r="H585" s="26">
        <v>4.95</v>
      </c>
      <c r="I585" s="26"/>
      <c r="J585" s="30" t="s">
        <v>121</v>
      </c>
      <c r="K585" s="28"/>
      <c r="L585" s="25"/>
      <c r="M585" s="26"/>
    </row>
    <row r="586" spans="1:13" ht="15">
      <c r="A586" s="68"/>
      <c r="B586" s="68"/>
      <c r="C586" s="68">
        <v>3</v>
      </c>
      <c r="D586" s="68" t="s">
        <v>219</v>
      </c>
      <c r="E586" s="29" t="s">
        <v>118</v>
      </c>
      <c r="F586" s="26">
        <v>8102</v>
      </c>
      <c r="G586" s="26"/>
      <c r="H586" s="26">
        <v>30591.81264</v>
      </c>
      <c r="I586" s="26">
        <f>ROUND(H586,0)</f>
        <v>30592</v>
      </c>
      <c r="J586" s="27"/>
      <c r="K586" s="28">
        <v>0</v>
      </c>
      <c r="L586" s="25">
        <v>0</v>
      </c>
      <c r="M586" s="26">
        <v>30592</v>
      </c>
    </row>
    <row r="587" spans="1:13" ht="15">
      <c r="A587" s="68"/>
      <c r="B587" s="68"/>
      <c r="C587" s="68"/>
      <c r="D587" s="68"/>
      <c r="E587" s="29" t="s">
        <v>609</v>
      </c>
      <c r="F587" s="26">
        <v>75</v>
      </c>
      <c r="G587" s="26">
        <v>1.9967999999999999</v>
      </c>
      <c r="H587" s="26">
        <v>149.76</v>
      </c>
      <c r="I587" s="26"/>
      <c r="J587" s="30" t="s">
        <v>121</v>
      </c>
      <c r="K587" s="28"/>
      <c r="L587" s="25"/>
      <c r="M587" s="26"/>
    </row>
    <row r="588" spans="1:13" ht="15">
      <c r="A588" s="68"/>
      <c r="B588" s="68"/>
      <c r="C588" s="68"/>
      <c r="D588" s="68"/>
      <c r="E588" s="29" t="s">
        <v>610</v>
      </c>
      <c r="F588" s="26">
        <v>156</v>
      </c>
      <c r="G588" s="26">
        <v>2.28844</v>
      </c>
      <c r="H588" s="26">
        <v>356.99664000000001</v>
      </c>
      <c r="I588" s="26"/>
      <c r="J588" s="30" t="s">
        <v>121</v>
      </c>
      <c r="K588" s="28"/>
      <c r="L588" s="25"/>
      <c r="M588" s="26"/>
    </row>
    <row r="589" spans="1:13" ht="15">
      <c r="A589" s="68"/>
      <c r="B589" s="68"/>
      <c r="C589" s="68"/>
      <c r="D589" s="68"/>
      <c r="E589" s="29" t="s">
        <v>612</v>
      </c>
      <c r="F589" s="26">
        <v>54</v>
      </c>
      <c r="G589" s="26">
        <v>3.3879999999999999</v>
      </c>
      <c r="H589" s="26">
        <v>182.952</v>
      </c>
      <c r="I589" s="26"/>
      <c r="J589" s="30" t="s">
        <v>121</v>
      </c>
      <c r="K589" s="28"/>
      <c r="L589" s="25"/>
      <c r="M589" s="26"/>
    </row>
    <row r="590" spans="1:13" ht="15">
      <c r="A590" s="68"/>
      <c r="B590" s="68"/>
      <c r="C590" s="68"/>
      <c r="D590" s="68"/>
      <c r="E590" s="29" t="s">
        <v>612</v>
      </c>
      <c r="F590" s="26">
        <v>141</v>
      </c>
      <c r="G590" s="26">
        <v>4.5</v>
      </c>
      <c r="H590" s="26">
        <v>634.5</v>
      </c>
      <c r="I590" s="26"/>
      <c r="J590" s="30" t="s">
        <v>121</v>
      </c>
      <c r="K590" s="28"/>
      <c r="L590" s="25"/>
      <c r="M590" s="26"/>
    </row>
    <row r="591" spans="1:13" ht="15">
      <c r="A591" s="68"/>
      <c r="B591" s="68"/>
      <c r="C591" s="68"/>
      <c r="D591" s="68"/>
      <c r="E591" s="29" t="s">
        <v>1491</v>
      </c>
      <c r="F591" s="26">
        <v>80</v>
      </c>
      <c r="G591" s="26">
        <v>5.5</v>
      </c>
      <c r="H591" s="26">
        <v>440</v>
      </c>
      <c r="I591" s="26"/>
      <c r="J591" s="30" t="s">
        <v>121</v>
      </c>
      <c r="K591" s="28"/>
      <c r="L591" s="25"/>
      <c r="M591" s="26"/>
    </row>
    <row r="592" spans="1:13" ht="15">
      <c r="A592" s="68"/>
      <c r="B592" s="68"/>
      <c r="C592" s="68"/>
      <c r="D592" s="68"/>
      <c r="E592" s="29" t="s">
        <v>1492</v>
      </c>
      <c r="F592" s="26">
        <v>84</v>
      </c>
      <c r="G592" s="26">
        <v>5.5</v>
      </c>
      <c r="H592" s="26">
        <v>462</v>
      </c>
      <c r="I592" s="26"/>
      <c r="J592" s="30" t="s">
        <v>121</v>
      </c>
      <c r="K592" s="28"/>
      <c r="L592" s="25"/>
      <c r="M592" s="26"/>
    </row>
    <row r="593" spans="1:13" ht="15">
      <c r="A593" s="68"/>
      <c r="B593" s="68"/>
      <c r="C593" s="68"/>
      <c r="D593" s="68"/>
      <c r="E593" s="29" t="s">
        <v>1493</v>
      </c>
      <c r="F593" s="26">
        <v>6</v>
      </c>
      <c r="G593" s="26">
        <v>3.3879999999999999</v>
      </c>
      <c r="H593" s="26">
        <v>20.327999999999999</v>
      </c>
      <c r="I593" s="26"/>
      <c r="J593" s="30" t="s">
        <v>121</v>
      </c>
      <c r="K593" s="28"/>
      <c r="L593" s="25"/>
      <c r="M593" s="26"/>
    </row>
    <row r="594" spans="1:13" ht="15">
      <c r="A594" s="68"/>
      <c r="B594" s="68"/>
      <c r="C594" s="68"/>
      <c r="D594" s="68"/>
      <c r="E594" s="29" t="s">
        <v>1493</v>
      </c>
      <c r="F594" s="26">
        <v>144</v>
      </c>
      <c r="G594" s="26">
        <v>4.5</v>
      </c>
      <c r="H594" s="26">
        <v>648</v>
      </c>
      <c r="I594" s="26"/>
      <c r="J594" s="30" t="s">
        <v>121</v>
      </c>
      <c r="K594" s="28"/>
      <c r="L594" s="25"/>
      <c r="M594" s="26"/>
    </row>
    <row r="595" spans="1:13" ht="15">
      <c r="A595" s="68"/>
      <c r="B595" s="68"/>
      <c r="C595" s="68"/>
      <c r="D595" s="68"/>
      <c r="E595" s="29" t="s">
        <v>1494</v>
      </c>
      <c r="F595" s="26">
        <v>2</v>
      </c>
      <c r="G595" s="26">
        <v>5.5</v>
      </c>
      <c r="H595" s="26">
        <v>11</v>
      </c>
      <c r="I595" s="26"/>
      <c r="J595" s="30" t="s">
        <v>121</v>
      </c>
      <c r="K595" s="28"/>
      <c r="L595" s="25"/>
      <c r="M595" s="26"/>
    </row>
    <row r="596" spans="1:13" ht="15">
      <c r="A596" s="68"/>
      <c r="B596" s="68"/>
      <c r="C596" s="68"/>
      <c r="D596" s="68"/>
      <c r="E596" s="29" t="s">
        <v>1495</v>
      </c>
      <c r="F596" s="26">
        <v>120</v>
      </c>
      <c r="G596" s="26">
        <v>5.5</v>
      </c>
      <c r="H596" s="26">
        <v>660</v>
      </c>
      <c r="I596" s="26"/>
      <c r="J596" s="30" t="s">
        <v>121</v>
      </c>
      <c r="K596" s="28"/>
      <c r="L596" s="25"/>
      <c r="M596" s="26"/>
    </row>
    <row r="597" spans="1:13" ht="15">
      <c r="A597" s="68"/>
      <c r="B597" s="68"/>
      <c r="C597" s="68"/>
      <c r="D597" s="68"/>
      <c r="E597" s="29" t="s">
        <v>613</v>
      </c>
      <c r="F597" s="26">
        <v>2</v>
      </c>
      <c r="G597" s="26">
        <v>2.52</v>
      </c>
      <c r="H597" s="26">
        <v>5.04</v>
      </c>
      <c r="I597" s="26"/>
      <c r="J597" s="30" t="s">
        <v>121</v>
      </c>
      <c r="K597" s="28"/>
      <c r="L597" s="25"/>
      <c r="M597" s="26"/>
    </row>
    <row r="598" spans="1:13" ht="15">
      <c r="A598" s="68"/>
      <c r="B598" s="68"/>
      <c r="C598" s="68"/>
      <c r="D598" s="68"/>
      <c r="E598" s="29" t="s">
        <v>613</v>
      </c>
      <c r="F598" s="26">
        <v>1</v>
      </c>
      <c r="G598" s="26">
        <v>3.6</v>
      </c>
      <c r="H598" s="26">
        <v>3.6</v>
      </c>
      <c r="I598" s="26"/>
      <c r="J598" s="30" t="s">
        <v>121</v>
      </c>
      <c r="K598" s="28"/>
      <c r="L598" s="25"/>
      <c r="M598" s="26"/>
    </row>
    <row r="599" spans="1:13" ht="15">
      <c r="A599" s="68"/>
      <c r="B599" s="68"/>
      <c r="C599" s="68"/>
      <c r="D599" s="68"/>
      <c r="E599" s="29" t="s">
        <v>1496</v>
      </c>
      <c r="F599" s="26">
        <v>1844</v>
      </c>
      <c r="G599" s="26">
        <v>3.3879999999999999</v>
      </c>
      <c r="H599" s="26">
        <v>6247.4719999999998</v>
      </c>
      <c r="I599" s="26"/>
      <c r="J599" s="30" t="s">
        <v>121</v>
      </c>
      <c r="K599" s="28"/>
      <c r="L599" s="25"/>
      <c r="M599" s="26"/>
    </row>
    <row r="600" spans="1:13" ht="15">
      <c r="A600" s="68"/>
      <c r="B600" s="68"/>
      <c r="C600" s="68"/>
      <c r="D600" s="68"/>
      <c r="E600" s="29" t="s">
        <v>1496</v>
      </c>
      <c r="F600" s="26">
        <v>660</v>
      </c>
      <c r="G600" s="26">
        <v>3.4</v>
      </c>
      <c r="H600" s="26">
        <v>2244</v>
      </c>
      <c r="I600" s="26"/>
      <c r="J600" s="30" t="s">
        <v>121</v>
      </c>
      <c r="K600" s="28"/>
      <c r="L600" s="25"/>
      <c r="M600" s="26"/>
    </row>
    <row r="601" spans="1:13" ht="15">
      <c r="A601" s="68"/>
      <c r="B601" s="68"/>
      <c r="C601" s="68"/>
      <c r="D601" s="68"/>
      <c r="E601" s="29" t="s">
        <v>1497</v>
      </c>
      <c r="F601" s="26">
        <v>72</v>
      </c>
      <c r="G601" s="26">
        <v>3.3879999999999999</v>
      </c>
      <c r="H601" s="26">
        <v>243.93600000000001</v>
      </c>
      <c r="I601" s="26"/>
      <c r="J601" s="30" t="s">
        <v>121</v>
      </c>
      <c r="K601" s="28"/>
      <c r="L601" s="25"/>
      <c r="M601" s="26"/>
    </row>
    <row r="602" spans="1:13" ht="15">
      <c r="A602" s="68"/>
      <c r="B602" s="68"/>
      <c r="C602" s="68"/>
      <c r="D602" s="68"/>
      <c r="E602" s="29" t="s">
        <v>1497</v>
      </c>
      <c r="F602" s="26">
        <v>3309</v>
      </c>
      <c r="G602" s="26">
        <v>3.74</v>
      </c>
      <c r="H602" s="26">
        <v>12375.66</v>
      </c>
      <c r="I602" s="26"/>
      <c r="J602" s="30" t="s">
        <v>121</v>
      </c>
      <c r="K602" s="28"/>
      <c r="L602" s="25"/>
      <c r="M602" s="26"/>
    </row>
    <row r="603" spans="1:13" ht="15">
      <c r="A603" s="68"/>
      <c r="B603" s="68"/>
      <c r="C603" s="68"/>
      <c r="D603" s="68"/>
      <c r="E603" s="29" t="s">
        <v>1498</v>
      </c>
      <c r="F603" s="26">
        <v>61</v>
      </c>
      <c r="G603" s="26">
        <v>4.5599999999999996</v>
      </c>
      <c r="H603" s="26">
        <v>278.16000000000003</v>
      </c>
      <c r="I603" s="26"/>
      <c r="J603" s="30" t="s">
        <v>121</v>
      </c>
      <c r="K603" s="28"/>
      <c r="L603" s="25"/>
      <c r="M603" s="26"/>
    </row>
    <row r="604" spans="1:13" ht="15">
      <c r="A604" s="68"/>
      <c r="B604" s="68"/>
      <c r="C604" s="68"/>
      <c r="D604" s="68"/>
      <c r="E604" s="29" t="s">
        <v>1499</v>
      </c>
      <c r="F604" s="26">
        <v>1074</v>
      </c>
      <c r="G604" s="26">
        <v>4.3920000000000003</v>
      </c>
      <c r="H604" s="26">
        <v>4717.0079999999998</v>
      </c>
      <c r="I604" s="26"/>
      <c r="J604" s="30" t="s">
        <v>121</v>
      </c>
      <c r="K604" s="28"/>
      <c r="L604" s="25"/>
      <c r="M604" s="26"/>
    </row>
    <row r="605" spans="1:13" ht="15">
      <c r="A605" s="68"/>
      <c r="B605" s="68"/>
      <c r="C605" s="68"/>
      <c r="D605" s="68"/>
      <c r="E605" s="29" t="s">
        <v>1500</v>
      </c>
      <c r="F605" s="26">
        <v>217</v>
      </c>
      <c r="G605" s="26">
        <v>4.2</v>
      </c>
      <c r="H605" s="26">
        <v>911.4</v>
      </c>
      <c r="I605" s="26"/>
      <c r="J605" s="30" t="s">
        <v>121</v>
      </c>
      <c r="K605" s="28"/>
      <c r="L605" s="25"/>
      <c r="M605" s="26"/>
    </row>
    <row r="606" spans="1:13" ht="15">
      <c r="A606" s="68"/>
      <c r="B606" s="68"/>
      <c r="C606" s="68">
        <v>4</v>
      </c>
      <c r="D606" s="68" t="s">
        <v>1501</v>
      </c>
      <c r="E606" s="29" t="s">
        <v>118</v>
      </c>
      <c r="F606" s="26">
        <v>3732</v>
      </c>
      <c r="G606" s="26"/>
      <c r="H606" s="26">
        <v>12431.3675</v>
      </c>
      <c r="I606" s="26">
        <f>ROUND(H606,0)</f>
        <v>12431</v>
      </c>
      <c r="J606" s="27"/>
      <c r="K606" s="28">
        <v>13034</v>
      </c>
      <c r="L606" s="25">
        <v>12431</v>
      </c>
      <c r="M606" s="26">
        <v>0</v>
      </c>
    </row>
    <row r="607" spans="1:13" ht="15">
      <c r="A607" s="68"/>
      <c r="B607" s="68"/>
      <c r="C607" s="68"/>
      <c r="D607" s="68"/>
      <c r="E607" s="29" t="s">
        <v>1502</v>
      </c>
      <c r="F607" s="26">
        <v>131</v>
      </c>
      <c r="G607" s="26">
        <v>2.8574999999999999</v>
      </c>
      <c r="H607" s="26">
        <v>374.33249999999998</v>
      </c>
      <c r="I607" s="26"/>
      <c r="J607" s="30" t="s">
        <v>121</v>
      </c>
      <c r="K607" s="28"/>
      <c r="L607" s="25"/>
      <c r="M607" s="26"/>
    </row>
    <row r="608" spans="1:13" ht="15">
      <c r="A608" s="68"/>
      <c r="B608" s="68"/>
      <c r="C608" s="68"/>
      <c r="D608" s="68"/>
      <c r="E608" s="29" t="s">
        <v>1503</v>
      </c>
      <c r="F608" s="26">
        <v>2409</v>
      </c>
      <c r="G608" s="26">
        <v>3.2951999999999999</v>
      </c>
      <c r="H608" s="26">
        <v>7938.1368000000002</v>
      </c>
      <c r="I608" s="26"/>
      <c r="J608" s="30" t="s">
        <v>121</v>
      </c>
      <c r="K608" s="28"/>
      <c r="L608" s="25"/>
      <c r="M608" s="26"/>
    </row>
    <row r="609" spans="1:13" ht="15">
      <c r="A609" s="68"/>
      <c r="B609" s="68"/>
      <c r="C609" s="68"/>
      <c r="D609" s="68"/>
      <c r="E609" s="29" t="s">
        <v>1504</v>
      </c>
      <c r="F609" s="26">
        <v>412</v>
      </c>
      <c r="G609" s="26">
        <v>3.3132000000000001</v>
      </c>
      <c r="H609" s="26">
        <v>1365.0383999999999</v>
      </c>
      <c r="I609" s="26"/>
      <c r="J609" s="30" t="s">
        <v>121</v>
      </c>
      <c r="K609" s="28"/>
      <c r="L609" s="25"/>
      <c r="M609" s="26"/>
    </row>
    <row r="610" spans="1:13" ht="15">
      <c r="A610" s="68"/>
      <c r="B610" s="68"/>
      <c r="C610" s="68"/>
      <c r="D610" s="68"/>
      <c r="E610" s="29" t="s">
        <v>1505</v>
      </c>
      <c r="F610" s="26">
        <v>615</v>
      </c>
      <c r="G610" s="26">
        <v>3.3239999999999998</v>
      </c>
      <c r="H610" s="26">
        <v>2044.26</v>
      </c>
      <c r="I610" s="26"/>
      <c r="J610" s="30" t="s">
        <v>121</v>
      </c>
      <c r="K610" s="28"/>
      <c r="L610" s="25"/>
      <c r="M610" s="26"/>
    </row>
    <row r="611" spans="1:13" ht="15">
      <c r="A611" s="68"/>
      <c r="B611" s="68"/>
      <c r="C611" s="68"/>
      <c r="D611" s="68"/>
      <c r="E611" s="29" t="s">
        <v>1506</v>
      </c>
      <c r="F611" s="26">
        <v>8</v>
      </c>
      <c r="G611" s="26">
        <v>3.3429000000000002</v>
      </c>
      <c r="H611" s="26">
        <v>26.743200000000002</v>
      </c>
      <c r="I611" s="26"/>
      <c r="J611" s="30" t="s">
        <v>121</v>
      </c>
      <c r="K611" s="28"/>
      <c r="L611" s="25"/>
      <c r="M611" s="26"/>
    </row>
    <row r="612" spans="1:13" ht="15">
      <c r="A612" s="68"/>
      <c r="B612" s="68"/>
      <c r="C612" s="68"/>
      <c r="D612" s="68"/>
      <c r="E612" s="29" t="s">
        <v>1507</v>
      </c>
      <c r="F612" s="26">
        <v>43</v>
      </c>
      <c r="G612" s="26">
        <v>3.3429000000000002</v>
      </c>
      <c r="H612" s="26">
        <v>143.74469999999999</v>
      </c>
      <c r="I612" s="26"/>
      <c r="J612" s="30" t="s">
        <v>121</v>
      </c>
      <c r="K612" s="28"/>
      <c r="L612" s="25"/>
      <c r="M612" s="26"/>
    </row>
    <row r="613" spans="1:13" ht="15">
      <c r="A613" s="68"/>
      <c r="B613" s="68"/>
      <c r="C613" s="68"/>
      <c r="D613" s="68"/>
      <c r="E613" s="29" t="s">
        <v>1508</v>
      </c>
      <c r="F613" s="26">
        <v>1</v>
      </c>
      <c r="G613" s="26">
        <v>6.5239000000000003</v>
      </c>
      <c r="H613" s="26">
        <v>6.5239000000000003</v>
      </c>
      <c r="I613" s="26"/>
      <c r="J613" s="30" t="s">
        <v>121</v>
      </c>
      <c r="K613" s="28"/>
      <c r="L613" s="25"/>
      <c r="M613" s="26"/>
    </row>
    <row r="614" spans="1:13" ht="15">
      <c r="A614" s="68"/>
      <c r="B614" s="68"/>
      <c r="C614" s="68"/>
      <c r="D614" s="68"/>
      <c r="E614" s="29" t="s">
        <v>1509</v>
      </c>
      <c r="F614" s="26">
        <v>1</v>
      </c>
      <c r="G614" s="26">
        <v>3.3879999999999999</v>
      </c>
      <c r="H614" s="26">
        <v>3.3879999999999999</v>
      </c>
      <c r="I614" s="26"/>
      <c r="J614" s="30" t="s">
        <v>121</v>
      </c>
      <c r="K614" s="28"/>
      <c r="L614" s="25"/>
      <c r="M614" s="26"/>
    </row>
    <row r="615" spans="1:13" ht="15">
      <c r="A615" s="68"/>
      <c r="B615" s="68"/>
      <c r="C615" s="68"/>
      <c r="D615" s="68"/>
      <c r="E615" s="29" t="s">
        <v>1510</v>
      </c>
      <c r="F615" s="26">
        <v>56</v>
      </c>
      <c r="G615" s="26">
        <v>4.5</v>
      </c>
      <c r="H615" s="26">
        <v>252</v>
      </c>
      <c r="I615" s="26"/>
      <c r="J615" s="30" t="s">
        <v>121</v>
      </c>
      <c r="K615" s="28"/>
      <c r="L615" s="25"/>
      <c r="M615" s="26"/>
    </row>
    <row r="616" spans="1:13" ht="15">
      <c r="A616" s="68"/>
      <c r="B616" s="68"/>
      <c r="C616" s="68"/>
      <c r="D616" s="68"/>
      <c r="E616" s="29" t="s">
        <v>1511</v>
      </c>
      <c r="F616" s="26">
        <v>56</v>
      </c>
      <c r="G616" s="26">
        <v>4.95</v>
      </c>
      <c r="H616" s="26">
        <v>277.2</v>
      </c>
      <c r="I616" s="26"/>
      <c r="J616" s="30" t="s">
        <v>121</v>
      </c>
      <c r="K616" s="28"/>
      <c r="L616" s="25"/>
      <c r="M616" s="26"/>
    </row>
    <row r="617" spans="1:13" s="49" customFormat="1" ht="14.25">
      <c r="A617" s="68">
        <v>11</v>
      </c>
      <c r="B617" s="68" t="s">
        <v>49</v>
      </c>
      <c r="C617" s="66" t="s">
        <v>64</v>
      </c>
      <c r="D617" s="66"/>
      <c r="E617" s="75"/>
      <c r="F617" s="45">
        <v>363</v>
      </c>
      <c r="G617" s="45"/>
      <c r="H617" s="45">
        <v>1513.962</v>
      </c>
      <c r="I617" s="45">
        <f>SUM(I618:I630)</f>
        <v>1514</v>
      </c>
      <c r="J617" s="46"/>
      <c r="K617" s="47">
        <v>0</v>
      </c>
      <c r="L617" s="44">
        <v>0</v>
      </c>
      <c r="M617" s="45">
        <v>1514</v>
      </c>
    </row>
    <row r="618" spans="1:13" ht="15">
      <c r="A618" s="68"/>
      <c r="B618" s="68"/>
      <c r="C618" s="68">
        <v>1</v>
      </c>
      <c r="D618" s="68" t="s">
        <v>614</v>
      </c>
      <c r="E618" s="29" t="s">
        <v>118</v>
      </c>
      <c r="F618" s="26">
        <v>363</v>
      </c>
      <c r="G618" s="26"/>
      <c r="H618" s="26">
        <v>1513.962</v>
      </c>
      <c r="I618" s="26">
        <f>ROUND(H618,0)</f>
        <v>1514</v>
      </c>
      <c r="J618" s="27"/>
      <c r="K618" s="28">
        <v>0</v>
      </c>
      <c r="L618" s="25">
        <v>0</v>
      </c>
      <c r="M618" s="26">
        <v>1514</v>
      </c>
    </row>
    <row r="619" spans="1:13" ht="15">
      <c r="A619" s="68"/>
      <c r="B619" s="68"/>
      <c r="C619" s="68"/>
      <c r="D619" s="68"/>
      <c r="E619" s="29" t="s">
        <v>615</v>
      </c>
      <c r="F619" s="26">
        <v>83</v>
      </c>
      <c r="G619" s="26">
        <v>2.1023999999999998</v>
      </c>
      <c r="H619" s="26">
        <v>174.4992</v>
      </c>
      <c r="I619" s="26"/>
      <c r="J619" s="30" t="s">
        <v>121</v>
      </c>
      <c r="K619" s="28"/>
      <c r="L619" s="25"/>
      <c r="M619" s="26"/>
    </row>
    <row r="620" spans="1:13" ht="15">
      <c r="A620" s="68"/>
      <c r="B620" s="68"/>
      <c r="C620" s="68"/>
      <c r="D620" s="68"/>
      <c r="E620" s="29" t="s">
        <v>615</v>
      </c>
      <c r="F620" s="26">
        <v>48</v>
      </c>
      <c r="G620" s="26">
        <v>5.2560000000000002</v>
      </c>
      <c r="H620" s="26">
        <v>252.28800000000001</v>
      </c>
      <c r="I620" s="26"/>
      <c r="J620" s="30" t="s">
        <v>121</v>
      </c>
      <c r="K620" s="28"/>
      <c r="L620" s="25"/>
      <c r="M620" s="26"/>
    </row>
    <row r="621" spans="1:13" ht="15">
      <c r="A621" s="68"/>
      <c r="B621" s="68"/>
      <c r="C621" s="68"/>
      <c r="D621" s="68"/>
      <c r="E621" s="29" t="s">
        <v>616</v>
      </c>
      <c r="F621" s="26">
        <v>1</v>
      </c>
      <c r="G621" s="26">
        <v>5.3760000000000003</v>
      </c>
      <c r="H621" s="26">
        <v>5.3760000000000003</v>
      </c>
      <c r="I621" s="26"/>
      <c r="J621" s="30" t="s">
        <v>121</v>
      </c>
      <c r="K621" s="28"/>
      <c r="L621" s="25"/>
      <c r="M621" s="26"/>
    </row>
    <row r="622" spans="1:13" ht="15">
      <c r="A622" s="68"/>
      <c r="B622" s="68"/>
      <c r="C622" s="68"/>
      <c r="D622" s="68"/>
      <c r="E622" s="29" t="s">
        <v>1512</v>
      </c>
      <c r="F622" s="26">
        <v>1</v>
      </c>
      <c r="G622" s="26">
        <v>5.2560000000000002</v>
      </c>
      <c r="H622" s="26">
        <v>5.2560000000000002</v>
      </c>
      <c r="I622" s="26"/>
      <c r="J622" s="30" t="s">
        <v>121</v>
      </c>
      <c r="K622" s="28"/>
      <c r="L622" s="25"/>
      <c r="M622" s="26"/>
    </row>
    <row r="623" spans="1:13" ht="15">
      <c r="A623" s="68"/>
      <c r="B623" s="68"/>
      <c r="C623" s="68"/>
      <c r="D623" s="68"/>
      <c r="E623" s="29" t="s">
        <v>1513</v>
      </c>
      <c r="F623" s="26">
        <v>10</v>
      </c>
      <c r="G623" s="26">
        <v>2.1408</v>
      </c>
      <c r="H623" s="26">
        <v>21.408000000000001</v>
      </c>
      <c r="I623" s="26"/>
      <c r="J623" s="30" t="s">
        <v>121</v>
      </c>
      <c r="K623" s="28"/>
      <c r="L623" s="25"/>
      <c r="M623" s="26"/>
    </row>
    <row r="624" spans="1:13" ht="15">
      <c r="A624" s="68"/>
      <c r="B624" s="68"/>
      <c r="C624" s="68"/>
      <c r="D624" s="68"/>
      <c r="E624" s="29" t="s">
        <v>1513</v>
      </c>
      <c r="F624" s="26">
        <v>3</v>
      </c>
      <c r="G624" s="26">
        <v>5.3520000000000003</v>
      </c>
      <c r="H624" s="26">
        <v>16.056000000000001</v>
      </c>
      <c r="I624" s="26"/>
      <c r="J624" s="30" t="s">
        <v>121</v>
      </c>
      <c r="K624" s="28"/>
      <c r="L624" s="25"/>
      <c r="M624" s="26"/>
    </row>
    <row r="625" spans="1:13" ht="15">
      <c r="A625" s="68"/>
      <c r="B625" s="68"/>
      <c r="C625" s="68"/>
      <c r="D625" s="68"/>
      <c r="E625" s="29" t="s">
        <v>617</v>
      </c>
      <c r="F625" s="26">
        <v>10</v>
      </c>
      <c r="G625" s="26">
        <v>2.1648000000000001</v>
      </c>
      <c r="H625" s="26">
        <v>21.648</v>
      </c>
      <c r="I625" s="26"/>
      <c r="J625" s="30" t="s">
        <v>121</v>
      </c>
      <c r="K625" s="28"/>
      <c r="L625" s="25"/>
      <c r="M625" s="26"/>
    </row>
    <row r="626" spans="1:13" ht="15">
      <c r="A626" s="68"/>
      <c r="B626" s="68"/>
      <c r="C626" s="68"/>
      <c r="D626" s="68"/>
      <c r="E626" s="29" t="s">
        <v>617</v>
      </c>
      <c r="F626" s="26">
        <v>13</v>
      </c>
      <c r="G626" s="26">
        <v>5.4119999999999999</v>
      </c>
      <c r="H626" s="26">
        <v>70.355999999999995</v>
      </c>
      <c r="I626" s="26"/>
      <c r="J626" s="30" t="s">
        <v>121</v>
      </c>
      <c r="K626" s="28"/>
      <c r="L626" s="25"/>
      <c r="M626" s="26"/>
    </row>
    <row r="627" spans="1:13" ht="15">
      <c r="A627" s="68"/>
      <c r="B627" s="68"/>
      <c r="C627" s="68"/>
      <c r="D627" s="68"/>
      <c r="E627" s="29" t="s">
        <v>1514</v>
      </c>
      <c r="F627" s="26">
        <v>36</v>
      </c>
      <c r="G627" s="26">
        <v>3.0975000000000001</v>
      </c>
      <c r="H627" s="26">
        <v>111.51</v>
      </c>
      <c r="I627" s="26"/>
      <c r="J627" s="30" t="s">
        <v>121</v>
      </c>
      <c r="K627" s="28"/>
      <c r="L627" s="25"/>
      <c r="M627" s="26"/>
    </row>
    <row r="628" spans="1:13" ht="15">
      <c r="A628" s="68"/>
      <c r="B628" s="68"/>
      <c r="C628" s="68"/>
      <c r="D628" s="68"/>
      <c r="E628" s="29" t="s">
        <v>618</v>
      </c>
      <c r="F628" s="26">
        <v>2</v>
      </c>
      <c r="G628" s="26">
        <v>2.0543999999999998</v>
      </c>
      <c r="H628" s="26">
        <v>4.1087999999999996</v>
      </c>
      <c r="I628" s="26"/>
      <c r="J628" s="30" t="s">
        <v>121</v>
      </c>
      <c r="K628" s="28"/>
      <c r="L628" s="25"/>
      <c r="M628" s="26"/>
    </row>
    <row r="629" spans="1:13" ht="15">
      <c r="A629" s="68"/>
      <c r="B629" s="68"/>
      <c r="C629" s="68"/>
      <c r="D629" s="68"/>
      <c r="E629" s="29" t="s">
        <v>618</v>
      </c>
      <c r="F629" s="26">
        <v>30</v>
      </c>
      <c r="G629" s="26">
        <v>5.1360000000000001</v>
      </c>
      <c r="H629" s="26">
        <v>154.08000000000001</v>
      </c>
      <c r="I629" s="26"/>
      <c r="J629" s="30" t="s">
        <v>121</v>
      </c>
      <c r="K629" s="28"/>
      <c r="L629" s="25"/>
      <c r="M629" s="26"/>
    </row>
    <row r="630" spans="1:13" ht="15">
      <c r="A630" s="68"/>
      <c r="B630" s="68"/>
      <c r="C630" s="68"/>
      <c r="D630" s="68"/>
      <c r="E630" s="29" t="s">
        <v>619</v>
      </c>
      <c r="F630" s="26">
        <v>126</v>
      </c>
      <c r="G630" s="26">
        <v>5.3760000000000003</v>
      </c>
      <c r="H630" s="26">
        <v>677.37599999999998</v>
      </c>
      <c r="I630" s="26"/>
      <c r="J630" s="30" t="s">
        <v>121</v>
      </c>
      <c r="K630" s="28"/>
      <c r="L630" s="25"/>
      <c r="M630" s="26"/>
    </row>
    <row r="631" spans="1:13" s="49" customFormat="1" ht="14.25">
      <c r="A631" s="68">
        <v>12</v>
      </c>
      <c r="B631" s="68" t="s">
        <v>50</v>
      </c>
      <c r="C631" s="66" t="s">
        <v>64</v>
      </c>
      <c r="D631" s="66"/>
      <c r="E631" s="75"/>
      <c r="F631" s="45">
        <v>5983</v>
      </c>
      <c r="G631" s="45"/>
      <c r="H631" s="45">
        <v>85635.075110000005</v>
      </c>
      <c r="I631" s="45">
        <f>SUM(I632:I762)</f>
        <v>85635</v>
      </c>
      <c r="J631" s="46"/>
      <c r="K631" s="47">
        <f>SUM(K632,K695)</f>
        <v>0</v>
      </c>
      <c r="L631" s="44">
        <v>0</v>
      </c>
      <c r="M631" s="45">
        <v>85635</v>
      </c>
    </row>
    <row r="632" spans="1:13" ht="14.45" customHeight="1">
      <c r="A632" s="68"/>
      <c r="B632" s="68"/>
      <c r="C632" s="68">
        <v>1</v>
      </c>
      <c r="D632" s="68" t="s">
        <v>223</v>
      </c>
      <c r="E632" s="29" t="s">
        <v>118</v>
      </c>
      <c r="F632" s="26">
        <v>2791</v>
      </c>
      <c r="G632" s="26"/>
      <c r="H632" s="26">
        <v>44386.230100000001</v>
      </c>
      <c r="I632" s="26">
        <f>ROUND(H632,0)</f>
        <v>44386</v>
      </c>
      <c r="J632" s="27"/>
      <c r="K632" s="28">
        <v>0</v>
      </c>
      <c r="L632" s="25">
        <v>0</v>
      </c>
      <c r="M632" s="26">
        <v>44386</v>
      </c>
    </row>
    <row r="633" spans="1:13" ht="15">
      <c r="A633" s="68"/>
      <c r="B633" s="68"/>
      <c r="C633" s="68"/>
      <c r="D633" s="68"/>
      <c r="E633" s="29" t="s">
        <v>1515</v>
      </c>
      <c r="F633" s="26">
        <v>177</v>
      </c>
      <c r="G633" s="26">
        <v>3.9390000000000001</v>
      </c>
      <c r="H633" s="26">
        <v>697.20299999999997</v>
      </c>
      <c r="I633" s="26"/>
      <c r="J633" s="30" t="s">
        <v>121</v>
      </c>
      <c r="K633" s="28"/>
      <c r="L633" s="25"/>
      <c r="M633" s="26"/>
    </row>
    <row r="634" spans="1:13" ht="15">
      <c r="A634" s="68"/>
      <c r="B634" s="68"/>
      <c r="C634" s="68"/>
      <c r="D634" s="68"/>
      <c r="E634" s="29" t="s">
        <v>1516</v>
      </c>
      <c r="F634" s="26">
        <v>95</v>
      </c>
      <c r="G634" s="26">
        <v>19.8</v>
      </c>
      <c r="H634" s="26">
        <v>1881</v>
      </c>
      <c r="I634" s="26"/>
      <c r="J634" s="30" t="s">
        <v>121</v>
      </c>
      <c r="K634" s="28"/>
      <c r="L634" s="25"/>
      <c r="M634" s="26"/>
    </row>
    <row r="635" spans="1:13" ht="15">
      <c r="A635" s="68"/>
      <c r="B635" s="68"/>
      <c r="C635" s="68"/>
      <c r="D635" s="68"/>
      <c r="E635" s="29" t="s">
        <v>1517</v>
      </c>
      <c r="F635" s="26">
        <v>15</v>
      </c>
      <c r="G635" s="26">
        <v>19.8</v>
      </c>
      <c r="H635" s="26">
        <v>297</v>
      </c>
      <c r="I635" s="26"/>
      <c r="J635" s="30" t="s">
        <v>121</v>
      </c>
      <c r="K635" s="28"/>
      <c r="L635" s="25"/>
      <c r="M635" s="26"/>
    </row>
    <row r="636" spans="1:13" ht="15">
      <c r="A636" s="68"/>
      <c r="B636" s="68"/>
      <c r="C636" s="68"/>
      <c r="D636" s="68"/>
      <c r="E636" s="29" t="s">
        <v>1518</v>
      </c>
      <c r="F636" s="26">
        <v>4</v>
      </c>
      <c r="G636" s="26">
        <v>21</v>
      </c>
      <c r="H636" s="26">
        <v>84</v>
      </c>
      <c r="I636" s="26"/>
      <c r="J636" s="30" t="s">
        <v>121</v>
      </c>
      <c r="K636" s="28"/>
      <c r="L636" s="25"/>
      <c r="M636" s="26"/>
    </row>
    <row r="637" spans="1:13" ht="15">
      <c r="A637" s="68"/>
      <c r="B637" s="68"/>
      <c r="C637" s="68"/>
      <c r="D637" s="68"/>
      <c r="E637" s="29" t="s">
        <v>1519</v>
      </c>
      <c r="F637" s="26">
        <v>36</v>
      </c>
      <c r="G637" s="26">
        <v>19.8</v>
      </c>
      <c r="H637" s="26">
        <v>712.8</v>
      </c>
      <c r="I637" s="26"/>
      <c r="J637" s="30" t="s">
        <v>121</v>
      </c>
      <c r="K637" s="28"/>
      <c r="L637" s="25"/>
      <c r="M637" s="26"/>
    </row>
    <row r="638" spans="1:13" ht="15">
      <c r="A638" s="68"/>
      <c r="B638" s="68"/>
      <c r="C638" s="68"/>
      <c r="D638" s="68"/>
      <c r="E638" s="29" t="s">
        <v>1520</v>
      </c>
      <c r="F638" s="26">
        <v>60</v>
      </c>
      <c r="G638" s="26">
        <v>21.78</v>
      </c>
      <c r="H638" s="26">
        <v>1306.8</v>
      </c>
      <c r="I638" s="26"/>
      <c r="J638" s="30" t="s">
        <v>121</v>
      </c>
      <c r="K638" s="28"/>
      <c r="L638" s="25"/>
      <c r="M638" s="26"/>
    </row>
    <row r="639" spans="1:13" ht="15">
      <c r="A639" s="68"/>
      <c r="B639" s="68"/>
      <c r="C639" s="68"/>
      <c r="D639" s="68"/>
      <c r="E639" s="29" t="s">
        <v>1521</v>
      </c>
      <c r="F639" s="26">
        <v>41</v>
      </c>
      <c r="G639" s="26">
        <v>21.78</v>
      </c>
      <c r="H639" s="26">
        <v>892.98</v>
      </c>
      <c r="I639" s="26"/>
      <c r="J639" s="30" t="s">
        <v>121</v>
      </c>
      <c r="K639" s="28"/>
      <c r="L639" s="25"/>
      <c r="M639" s="26"/>
    </row>
    <row r="640" spans="1:13" ht="15">
      <c r="A640" s="68"/>
      <c r="B640" s="68"/>
      <c r="C640" s="68"/>
      <c r="D640" s="68"/>
      <c r="E640" s="29" t="s">
        <v>1522</v>
      </c>
      <c r="F640" s="26">
        <v>290</v>
      </c>
      <c r="G640" s="26">
        <v>21.78</v>
      </c>
      <c r="H640" s="26">
        <v>6316.2</v>
      </c>
      <c r="I640" s="26"/>
      <c r="J640" s="30" t="s">
        <v>121</v>
      </c>
      <c r="K640" s="28"/>
      <c r="L640" s="25"/>
      <c r="M640" s="26"/>
    </row>
    <row r="641" spans="1:13" ht="15">
      <c r="A641" s="68"/>
      <c r="B641" s="68"/>
      <c r="C641" s="68"/>
      <c r="D641" s="68"/>
      <c r="E641" s="29" t="s">
        <v>1523</v>
      </c>
      <c r="F641" s="26">
        <v>13</v>
      </c>
      <c r="G641" s="26">
        <v>21.78</v>
      </c>
      <c r="H641" s="26">
        <v>283.14</v>
      </c>
      <c r="I641" s="26"/>
      <c r="J641" s="30" t="s">
        <v>121</v>
      </c>
      <c r="K641" s="28"/>
      <c r="L641" s="25"/>
      <c r="M641" s="26"/>
    </row>
    <row r="642" spans="1:13" ht="14.45" customHeight="1">
      <c r="A642" s="68"/>
      <c r="B642" s="68"/>
      <c r="C642" s="68"/>
      <c r="D642" s="68"/>
      <c r="E642" s="29" t="s">
        <v>1524</v>
      </c>
      <c r="F642" s="26">
        <v>6</v>
      </c>
      <c r="G642" s="26">
        <v>20.901859999999999</v>
      </c>
      <c r="H642" s="26">
        <v>125.41116</v>
      </c>
      <c r="I642" s="26"/>
      <c r="J642" s="30" t="s">
        <v>121</v>
      </c>
      <c r="K642" s="28"/>
      <c r="L642" s="25"/>
      <c r="M642" s="26"/>
    </row>
    <row r="643" spans="1:13" ht="15">
      <c r="A643" s="68"/>
      <c r="B643" s="68"/>
      <c r="C643" s="68"/>
      <c r="D643" s="68"/>
      <c r="E643" s="29" t="s">
        <v>621</v>
      </c>
      <c r="F643" s="26">
        <v>39</v>
      </c>
      <c r="G643" s="26">
        <v>21</v>
      </c>
      <c r="H643" s="26">
        <v>819</v>
      </c>
      <c r="I643" s="26"/>
      <c r="J643" s="30" t="s">
        <v>121</v>
      </c>
      <c r="K643" s="28"/>
      <c r="L643" s="25"/>
      <c r="M643" s="26"/>
    </row>
    <row r="644" spans="1:13" ht="15">
      <c r="A644" s="68"/>
      <c r="B644" s="68"/>
      <c r="C644" s="68"/>
      <c r="D644" s="68"/>
      <c r="E644" s="29" t="s">
        <v>621</v>
      </c>
      <c r="F644" s="26">
        <v>4</v>
      </c>
      <c r="G644" s="26">
        <v>30</v>
      </c>
      <c r="H644" s="26">
        <v>120</v>
      </c>
      <c r="I644" s="26"/>
      <c r="J644" s="30" t="s">
        <v>121</v>
      </c>
      <c r="K644" s="28"/>
      <c r="L644" s="25"/>
      <c r="M644" s="26"/>
    </row>
    <row r="645" spans="1:13" ht="15">
      <c r="A645" s="68"/>
      <c r="B645" s="68"/>
      <c r="C645" s="68"/>
      <c r="D645" s="68"/>
      <c r="E645" s="29" t="s">
        <v>622</v>
      </c>
      <c r="F645" s="26">
        <v>101</v>
      </c>
      <c r="G645" s="26">
        <v>21</v>
      </c>
      <c r="H645" s="26">
        <v>2121</v>
      </c>
      <c r="I645" s="26"/>
      <c r="J645" s="30" t="s">
        <v>121</v>
      </c>
      <c r="K645" s="28"/>
      <c r="L645" s="25"/>
      <c r="M645" s="26"/>
    </row>
    <row r="646" spans="1:13" ht="15">
      <c r="A646" s="68"/>
      <c r="B646" s="68"/>
      <c r="C646" s="68"/>
      <c r="D646" s="68"/>
      <c r="E646" s="29" t="s">
        <v>623</v>
      </c>
      <c r="F646" s="26">
        <v>5</v>
      </c>
      <c r="G646" s="26">
        <v>20.901859999999999</v>
      </c>
      <c r="H646" s="26">
        <v>104.5093</v>
      </c>
      <c r="I646" s="26"/>
      <c r="J646" s="30" t="s">
        <v>121</v>
      </c>
      <c r="K646" s="28"/>
      <c r="L646" s="25"/>
      <c r="M646" s="26"/>
    </row>
    <row r="647" spans="1:13" ht="15">
      <c r="A647" s="68"/>
      <c r="B647" s="68"/>
      <c r="C647" s="68"/>
      <c r="D647" s="68"/>
      <c r="E647" s="29" t="s">
        <v>1525</v>
      </c>
      <c r="F647" s="26">
        <v>50</v>
      </c>
      <c r="G647" s="26">
        <v>21.78</v>
      </c>
      <c r="H647" s="26">
        <v>1089</v>
      </c>
      <c r="I647" s="26"/>
      <c r="J647" s="30" t="s">
        <v>121</v>
      </c>
      <c r="K647" s="28"/>
      <c r="L647" s="25"/>
      <c r="M647" s="26"/>
    </row>
    <row r="648" spans="1:13" ht="15">
      <c r="A648" s="68"/>
      <c r="B648" s="68"/>
      <c r="C648" s="68"/>
      <c r="D648" s="68"/>
      <c r="E648" s="29" t="s">
        <v>1526</v>
      </c>
      <c r="F648" s="26">
        <v>125</v>
      </c>
      <c r="G648" s="26">
        <v>21.78</v>
      </c>
      <c r="H648" s="26">
        <v>2722.5</v>
      </c>
      <c r="I648" s="26"/>
      <c r="J648" s="30" t="s">
        <v>121</v>
      </c>
      <c r="K648" s="28"/>
      <c r="L648" s="25"/>
      <c r="M648" s="26"/>
    </row>
    <row r="649" spans="1:13" ht="15">
      <c r="A649" s="68"/>
      <c r="B649" s="68"/>
      <c r="C649" s="68"/>
      <c r="D649" s="68"/>
      <c r="E649" s="29" t="s">
        <v>624</v>
      </c>
      <c r="F649" s="26">
        <v>2</v>
      </c>
      <c r="G649" s="26">
        <v>10.5</v>
      </c>
      <c r="H649" s="26">
        <v>21</v>
      </c>
      <c r="I649" s="26"/>
      <c r="J649" s="30" t="s">
        <v>121</v>
      </c>
      <c r="K649" s="28"/>
      <c r="L649" s="25"/>
      <c r="M649" s="26"/>
    </row>
    <row r="650" spans="1:13" ht="15">
      <c r="A650" s="68"/>
      <c r="B650" s="68"/>
      <c r="C650" s="68"/>
      <c r="D650" s="68"/>
      <c r="E650" s="29" t="s">
        <v>625</v>
      </c>
      <c r="F650" s="26">
        <v>52</v>
      </c>
      <c r="G650" s="26">
        <v>7.5</v>
      </c>
      <c r="H650" s="26">
        <v>390</v>
      </c>
      <c r="I650" s="26"/>
      <c r="J650" s="30" t="s">
        <v>121</v>
      </c>
      <c r="K650" s="28"/>
      <c r="L650" s="25"/>
      <c r="M650" s="26"/>
    </row>
    <row r="651" spans="1:13" ht="15">
      <c r="A651" s="68"/>
      <c r="B651" s="68"/>
      <c r="C651" s="68"/>
      <c r="D651" s="68"/>
      <c r="E651" s="29" t="s">
        <v>625</v>
      </c>
      <c r="F651" s="26">
        <v>2</v>
      </c>
      <c r="G651" s="26">
        <v>10.5</v>
      </c>
      <c r="H651" s="26">
        <v>21</v>
      </c>
      <c r="I651" s="26"/>
      <c r="J651" s="30" t="s">
        <v>121</v>
      </c>
      <c r="K651" s="28"/>
      <c r="L651" s="25"/>
      <c r="M651" s="26"/>
    </row>
    <row r="652" spans="1:13" ht="15">
      <c r="A652" s="68"/>
      <c r="B652" s="68"/>
      <c r="C652" s="68"/>
      <c r="D652" s="68"/>
      <c r="E652" s="29" t="s">
        <v>1527</v>
      </c>
      <c r="F652" s="26">
        <v>1</v>
      </c>
      <c r="G652" s="26">
        <v>21</v>
      </c>
      <c r="H652" s="26">
        <v>21</v>
      </c>
      <c r="I652" s="26"/>
      <c r="J652" s="30" t="s">
        <v>121</v>
      </c>
      <c r="K652" s="28"/>
      <c r="L652" s="25"/>
      <c r="M652" s="26"/>
    </row>
    <row r="653" spans="1:13" ht="15">
      <c r="A653" s="68"/>
      <c r="B653" s="68"/>
      <c r="C653" s="68"/>
      <c r="D653" s="68"/>
      <c r="E653" s="29" t="s">
        <v>1528</v>
      </c>
      <c r="F653" s="26">
        <v>5</v>
      </c>
      <c r="G653" s="26">
        <v>18</v>
      </c>
      <c r="H653" s="26">
        <v>90</v>
      </c>
      <c r="I653" s="26"/>
      <c r="J653" s="30" t="s">
        <v>121</v>
      </c>
      <c r="K653" s="28"/>
      <c r="L653" s="25"/>
      <c r="M653" s="26"/>
    </row>
    <row r="654" spans="1:13" ht="15">
      <c r="A654" s="68"/>
      <c r="B654" s="68"/>
      <c r="C654" s="68"/>
      <c r="D654" s="68"/>
      <c r="E654" s="29" t="s">
        <v>1528</v>
      </c>
      <c r="F654" s="26">
        <v>4</v>
      </c>
      <c r="G654" s="26">
        <v>21</v>
      </c>
      <c r="H654" s="26">
        <v>84</v>
      </c>
      <c r="I654" s="26"/>
      <c r="J654" s="30" t="s">
        <v>121</v>
      </c>
      <c r="K654" s="28"/>
      <c r="L654" s="25"/>
      <c r="M654" s="26"/>
    </row>
    <row r="655" spans="1:13" ht="15">
      <c r="A655" s="68"/>
      <c r="B655" s="68"/>
      <c r="C655" s="68"/>
      <c r="D655" s="68"/>
      <c r="E655" s="29" t="s">
        <v>1529</v>
      </c>
      <c r="F655" s="26">
        <v>17</v>
      </c>
      <c r="G655" s="26">
        <v>21.78</v>
      </c>
      <c r="H655" s="26">
        <v>370.26</v>
      </c>
      <c r="I655" s="26"/>
      <c r="J655" s="30" t="s">
        <v>121</v>
      </c>
      <c r="K655" s="28"/>
      <c r="L655" s="25"/>
      <c r="M655" s="26"/>
    </row>
    <row r="656" spans="1:13" ht="15">
      <c r="A656" s="68"/>
      <c r="B656" s="68"/>
      <c r="C656" s="68"/>
      <c r="D656" s="68"/>
      <c r="E656" s="29" t="s">
        <v>628</v>
      </c>
      <c r="F656" s="26">
        <v>4</v>
      </c>
      <c r="G656" s="26">
        <v>20.901859999999999</v>
      </c>
      <c r="H656" s="26">
        <v>83.607439999999997</v>
      </c>
      <c r="I656" s="26"/>
      <c r="J656" s="30" t="s">
        <v>121</v>
      </c>
      <c r="K656" s="28"/>
      <c r="L656" s="25"/>
      <c r="M656" s="26"/>
    </row>
    <row r="657" spans="1:13" ht="15">
      <c r="A657" s="68"/>
      <c r="B657" s="68"/>
      <c r="C657" s="68"/>
      <c r="D657" s="68"/>
      <c r="E657" s="29" t="s">
        <v>1530</v>
      </c>
      <c r="F657" s="26">
        <v>1</v>
      </c>
      <c r="G657" s="26">
        <v>18</v>
      </c>
      <c r="H657" s="26">
        <v>18</v>
      </c>
      <c r="I657" s="26"/>
      <c r="J657" s="30" t="s">
        <v>121</v>
      </c>
      <c r="K657" s="28"/>
      <c r="L657" s="25"/>
      <c r="M657" s="26"/>
    </row>
    <row r="658" spans="1:13" ht="15">
      <c r="A658" s="68"/>
      <c r="B658" s="68"/>
      <c r="C658" s="68"/>
      <c r="D658" s="68"/>
      <c r="E658" s="29" t="s">
        <v>1531</v>
      </c>
      <c r="F658" s="26">
        <v>1</v>
      </c>
      <c r="G658" s="26">
        <v>19.8</v>
      </c>
      <c r="H658" s="26">
        <v>19.8</v>
      </c>
      <c r="I658" s="26"/>
      <c r="J658" s="30" t="s">
        <v>121</v>
      </c>
      <c r="K658" s="28"/>
      <c r="L658" s="25"/>
      <c r="M658" s="26"/>
    </row>
    <row r="659" spans="1:13" ht="15">
      <c r="A659" s="68"/>
      <c r="B659" s="68"/>
      <c r="C659" s="68"/>
      <c r="D659" s="68"/>
      <c r="E659" s="29" t="s">
        <v>1532</v>
      </c>
      <c r="F659" s="26">
        <v>32</v>
      </c>
      <c r="G659" s="26">
        <v>21.78</v>
      </c>
      <c r="H659" s="26">
        <v>696.96</v>
      </c>
      <c r="I659" s="26"/>
      <c r="J659" s="30" t="s">
        <v>121</v>
      </c>
      <c r="K659" s="28"/>
      <c r="L659" s="25"/>
      <c r="M659" s="26"/>
    </row>
    <row r="660" spans="1:13" ht="15">
      <c r="A660" s="68"/>
      <c r="B660" s="68"/>
      <c r="C660" s="68"/>
      <c r="D660" s="68"/>
      <c r="E660" s="29" t="s">
        <v>1533</v>
      </c>
      <c r="F660" s="26">
        <v>2</v>
      </c>
      <c r="G660" s="26">
        <v>10.401300000000001</v>
      </c>
      <c r="H660" s="26">
        <v>20.802600000000002</v>
      </c>
      <c r="I660" s="26"/>
      <c r="J660" s="30" t="s">
        <v>121</v>
      </c>
      <c r="K660" s="28"/>
      <c r="L660" s="25"/>
      <c r="M660" s="26"/>
    </row>
    <row r="661" spans="1:13" ht="15">
      <c r="A661" s="68"/>
      <c r="B661" s="68"/>
      <c r="C661" s="68"/>
      <c r="D661" s="68"/>
      <c r="E661" s="29" t="s">
        <v>631</v>
      </c>
      <c r="F661" s="26">
        <v>178</v>
      </c>
      <c r="G661" s="26">
        <v>21</v>
      </c>
      <c r="H661" s="26">
        <v>3738</v>
      </c>
      <c r="I661" s="26"/>
      <c r="J661" s="30" t="s">
        <v>121</v>
      </c>
      <c r="K661" s="28"/>
      <c r="L661" s="25"/>
      <c r="M661" s="26"/>
    </row>
    <row r="662" spans="1:13" ht="15">
      <c r="A662" s="68"/>
      <c r="B662" s="68"/>
      <c r="C662" s="68"/>
      <c r="D662" s="68"/>
      <c r="E662" s="29" t="s">
        <v>1534</v>
      </c>
      <c r="F662" s="26">
        <v>19</v>
      </c>
      <c r="G662" s="26">
        <v>21</v>
      </c>
      <c r="H662" s="26">
        <v>399</v>
      </c>
      <c r="I662" s="26"/>
      <c r="J662" s="30" t="s">
        <v>121</v>
      </c>
      <c r="K662" s="28"/>
      <c r="L662" s="25"/>
      <c r="M662" s="26"/>
    </row>
    <row r="663" spans="1:13" ht="15">
      <c r="A663" s="68"/>
      <c r="B663" s="68"/>
      <c r="C663" s="68"/>
      <c r="D663" s="68"/>
      <c r="E663" s="29" t="s">
        <v>1535</v>
      </c>
      <c r="F663" s="26">
        <v>89</v>
      </c>
      <c r="G663" s="26">
        <v>19.8</v>
      </c>
      <c r="H663" s="26">
        <v>1762.2</v>
      </c>
      <c r="I663" s="26"/>
      <c r="J663" s="30" t="s">
        <v>121</v>
      </c>
      <c r="K663" s="28"/>
      <c r="L663" s="25"/>
      <c r="M663" s="26"/>
    </row>
    <row r="664" spans="1:13" ht="15">
      <c r="A664" s="68"/>
      <c r="B664" s="68"/>
      <c r="C664" s="68"/>
      <c r="D664" s="68"/>
      <c r="E664" s="29" t="s">
        <v>1536</v>
      </c>
      <c r="F664" s="26">
        <v>70</v>
      </c>
      <c r="G664" s="26">
        <v>19.8</v>
      </c>
      <c r="H664" s="26">
        <v>1386</v>
      </c>
      <c r="I664" s="26"/>
      <c r="J664" s="30" t="s">
        <v>121</v>
      </c>
      <c r="K664" s="28"/>
      <c r="L664" s="25"/>
      <c r="M664" s="26"/>
    </row>
    <row r="665" spans="1:13" ht="15">
      <c r="A665" s="68"/>
      <c r="B665" s="68"/>
      <c r="C665" s="68"/>
      <c r="D665" s="68"/>
      <c r="E665" s="29" t="s">
        <v>1537</v>
      </c>
      <c r="F665" s="26">
        <v>3</v>
      </c>
      <c r="G665" s="26">
        <v>5.6448</v>
      </c>
      <c r="H665" s="26">
        <v>16.9344</v>
      </c>
      <c r="I665" s="26"/>
      <c r="J665" s="30" t="s">
        <v>121</v>
      </c>
      <c r="K665" s="28"/>
      <c r="L665" s="25"/>
      <c r="M665" s="26"/>
    </row>
    <row r="666" spans="1:13" ht="15">
      <c r="A666" s="68"/>
      <c r="B666" s="68"/>
      <c r="C666" s="68"/>
      <c r="D666" s="68"/>
      <c r="E666" s="29" t="s">
        <v>1538</v>
      </c>
      <c r="F666" s="26">
        <v>7</v>
      </c>
      <c r="G666" s="26">
        <v>10.4496</v>
      </c>
      <c r="H666" s="26">
        <v>73.147199999999998</v>
      </c>
      <c r="I666" s="26"/>
      <c r="J666" s="30" t="s">
        <v>121</v>
      </c>
      <c r="K666" s="28"/>
      <c r="L666" s="25"/>
      <c r="M666" s="26"/>
    </row>
    <row r="667" spans="1:13" ht="15">
      <c r="A667" s="68"/>
      <c r="B667" s="68"/>
      <c r="C667" s="68"/>
      <c r="D667" s="68"/>
      <c r="E667" s="29" t="s">
        <v>1539</v>
      </c>
      <c r="F667" s="26">
        <v>44</v>
      </c>
      <c r="G667" s="26">
        <v>7.5</v>
      </c>
      <c r="H667" s="26">
        <v>330</v>
      </c>
      <c r="I667" s="26"/>
      <c r="J667" s="30" t="s">
        <v>121</v>
      </c>
      <c r="K667" s="28"/>
      <c r="L667" s="25"/>
      <c r="M667" s="26"/>
    </row>
    <row r="668" spans="1:13" ht="15">
      <c r="A668" s="68"/>
      <c r="B668" s="68"/>
      <c r="C668" s="68"/>
      <c r="D668" s="68"/>
      <c r="E668" s="29" t="s">
        <v>1539</v>
      </c>
      <c r="F668" s="26">
        <v>21</v>
      </c>
      <c r="G668" s="26">
        <v>10.5</v>
      </c>
      <c r="H668" s="26">
        <v>220.5</v>
      </c>
      <c r="I668" s="26"/>
      <c r="J668" s="30" t="s">
        <v>121</v>
      </c>
      <c r="K668" s="28"/>
      <c r="L668" s="25"/>
      <c r="M668" s="26"/>
    </row>
    <row r="669" spans="1:13" ht="15">
      <c r="A669" s="68"/>
      <c r="B669" s="68"/>
      <c r="C669" s="68"/>
      <c r="D669" s="68"/>
      <c r="E669" s="29" t="s">
        <v>632</v>
      </c>
      <c r="F669" s="26">
        <v>5</v>
      </c>
      <c r="G669" s="26">
        <v>21</v>
      </c>
      <c r="H669" s="26">
        <v>105</v>
      </c>
      <c r="I669" s="26"/>
      <c r="J669" s="30" t="s">
        <v>121</v>
      </c>
      <c r="K669" s="28"/>
      <c r="L669" s="25"/>
      <c r="M669" s="26"/>
    </row>
    <row r="670" spans="1:13" ht="15">
      <c r="A670" s="68"/>
      <c r="B670" s="68"/>
      <c r="C670" s="68"/>
      <c r="D670" s="68"/>
      <c r="E670" s="29" t="s">
        <v>1540</v>
      </c>
      <c r="F670" s="26">
        <v>18</v>
      </c>
      <c r="G670" s="26">
        <v>6.05</v>
      </c>
      <c r="H670" s="26">
        <v>108.9</v>
      </c>
      <c r="I670" s="26"/>
      <c r="J670" s="30" t="s">
        <v>121</v>
      </c>
      <c r="K670" s="28"/>
      <c r="L670" s="25"/>
      <c r="M670" s="26"/>
    </row>
    <row r="671" spans="1:13" ht="15">
      <c r="A671" s="68"/>
      <c r="B671" s="68"/>
      <c r="C671" s="68"/>
      <c r="D671" s="68"/>
      <c r="E671" s="29" t="s">
        <v>1541</v>
      </c>
      <c r="F671" s="26">
        <v>81</v>
      </c>
      <c r="G671" s="26">
        <v>6.6550000000000002</v>
      </c>
      <c r="H671" s="26">
        <v>539.05499999999995</v>
      </c>
      <c r="I671" s="26"/>
      <c r="J671" s="30" t="s">
        <v>121</v>
      </c>
      <c r="K671" s="28"/>
      <c r="L671" s="25"/>
      <c r="M671" s="26"/>
    </row>
    <row r="672" spans="1:13" ht="15">
      <c r="A672" s="68"/>
      <c r="B672" s="68"/>
      <c r="C672" s="68"/>
      <c r="D672" s="68"/>
      <c r="E672" s="29" t="s">
        <v>1542</v>
      </c>
      <c r="F672" s="26">
        <v>4</v>
      </c>
      <c r="G672" s="26">
        <v>14</v>
      </c>
      <c r="H672" s="26">
        <v>56</v>
      </c>
      <c r="I672" s="26"/>
      <c r="J672" s="30" t="s">
        <v>121</v>
      </c>
      <c r="K672" s="28"/>
      <c r="L672" s="25"/>
      <c r="M672" s="26"/>
    </row>
    <row r="673" spans="1:13" ht="15">
      <c r="A673" s="68"/>
      <c r="B673" s="68"/>
      <c r="C673" s="68"/>
      <c r="D673" s="68"/>
      <c r="E673" s="29" t="s">
        <v>1543</v>
      </c>
      <c r="F673" s="26">
        <v>62</v>
      </c>
      <c r="G673" s="26">
        <v>14.52</v>
      </c>
      <c r="H673" s="26">
        <v>900.24</v>
      </c>
      <c r="I673" s="26"/>
      <c r="J673" s="30" t="s">
        <v>121</v>
      </c>
      <c r="K673" s="28"/>
      <c r="L673" s="25"/>
      <c r="M673" s="26"/>
    </row>
    <row r="674" spans="1:13" ht="15">
      <c r="A674" s="68"/>
      <c r="B674" s="68"/>
      <c r="C674" s="68"/>
      <c r="D674" s="68"/>
      <c r="E674" s="29" t="s">
        <v>1544</v>
      </c>
      <c r="F674" s="26">
        <v>150</v>
      </c>
      <c r="G674" s="26">
        <v>14.52</v>
      </c>
      <c r="H674" s="26">
        <v>2178</v>
      </c>
      <c r="I674" s="26"/>
      <c r="J674" s="30" t="s">
        <v>121</v>
      </c>
      <c r="K674" s="28"/>
      <c r="L674" s="25"/>
      <c r="M674" s="26"/>
    </row>
    <row r="675" spans="1:13" ht="15">
      <c r="A675" s="68"/>
      <c r="B675" s="68"/>
      <c r="C675" s="68"/>
      <c r="D675" s="68"/>
      <c r="E675" s="29" t="s">
        <v>634</v>
      </c>
      <c r="F675" s="26">
        <v>29</v>
      </c>
      <c r="G675" s="26">
        <v>14</v>
      </c>
      <c r="H675" s="26">
        <v>406</v>
      </c>
      <c r="I675" s="26"/>
      <c r="J675" s="30" t="s">
        <v>121</v>
      </c>
      <c r="K675" s="28"/>
      <c r="L675" s="25"/>
      <c r="M675" s="26"/>
    </row>
    <row r="676" spans="1:13" ht="15">
      <c r="A676" s="68"/>
      <c r="B676" s="68"/>
      <c r="C676" s="68"/>
      <c r="D676" s="68"/>
      <c r="E676" s="29" t="s">
        <v>634</v>
      </c>
      <c r="F676" s="26">
        <v>6</v>
      </c>
      <c r="G676" s="26">
        <v>20</v>
      </c>
      <c r="H676" s="26">
        <v>120</v>
      </c>
      <c r="I676" s="26"/>
      <c r="J676" s="30" t="s">
        <v>121</v>
      </c>
      <c r="K676" s="28"/>
      <c r="L676" s="25"/>
      <c r="M676" s="26"/>
    </row>
    <row r="677" spans="1:13" ht="15">
      <c r="A677" s="68"/>
      <c r="B677" s="68"/>
      <c r="C677" s="68"/>
      <c r="D677" s="68"/>
      <c r="E677" s="29" t="s">
        <v>635</v>
      </c>
      <c r="F677" s="26">
        <v>65</v>
      </c>
      <c r="G677" s="26">
        <v>14</v>
      </c>
      <c r="H677" s="26">
        <v>910</v>
      </c>
      <c r="I677" s="26"/>
      <c r="J677" s="30" t="s">
        <v>121</v>
      </c>
      <c r="K677" s="28"/>
      <c r="L677" s="25"/>
      <c r="M677" s="26"/>
    </row>
    <row r="678" spans="1:13" ht="15">
      <c r="A678" s="68"/>
      <c r="B678" s="68"/>
      <c r="C678" s="68"/>
      <c r="D678" s="68"/>
      <c r="E678" s="29" t="s">
        <v>636</v>
      </c>
      <c r="F678" s="26">
        <v>33</v>
      </c>
      <c r="G678" s="26">
        <v>14</v>
      </c>
      <c r="H678" s="26">
        <v>462</v>
      </c>
      <c r="I678" s="26"/>
      <c r="J678" s="30" t="s">
        <v>121</v>
      </c>
      <c r="K678" s="28"/>
      <c r="L678" s="25"/>
      <c r="M678" s="26"/>
    </row>
    <row r="679" spans="1:13" ht="15">
      <c r="A679" s="68"/>
      <c r="B679" s="68"/>
      <c r="C679" s="68"/>
      <c r="D679" s="68"/>
      <c r="E679" s="29" t="s">
        <v>1545</v>
      </c>
      <c r="F679" s="26">
        <v>22</v>
      </c>
      <c r="G679" s="26">
        <v>14</v>
      </c>
      <c r="H679" s="26">
        <v>308</v>
      </c>
      <c r="I679" s="26"/>
      <c r="J679" s="30" t="s">
        <v>121</v>
      </c>
      <c r="K679" s="28"/>
      <c r="L679" s="25"/>
      <c r="M679" s="26"/>
    </row>
    <row r="680" spans="1:13" ht="15">
      <c r="A680" s="68"/>
      <c r="B680" s="68"/>
      <c r="C680" s="68"/>
      <c r="D680" s="68"/>
      <c r="E680" s="29" t="s">
        <v>1546</v>
      </c>
      <c r="F680" s="26">
        <v>73</v>
      </c>
      <c r="G680" s="26">
        <v>14</v>
      </c>
      <c r="H680" s="26">
        <v>1022</v>
      </c>
      <c r="I680" s="26"/>
      <c r="J680" s="30" t="s">
        <v>121</v>
      </c>
      <c r="K680" s="28"/>
      <c r="L680" s="25"/>
      <c r="M680" s="26"/>
    </row>
    <row r="681" spans="1:13" ht="15">
      <c r="A681" s="68"/>
      <c r="B681" s="68"/>
      <c r="C681" s="68"/>
      <c r="D681" s="68"/>
      <c r="E681" s="29" t="s">
        <v>1547</v>
      </c>
      <c r="F681" s="26">
        <v>33</v>
      </c>
      <c r="G681" s="26">
        <v>13.2</v>
      </c>
      <c r="H681" s="26">
        <v>435.6</v>
      </c>
      <c r="I681" s="26"/>
      <c r="J681" s="30" t="s">
        <v>121</v>
      </c>
      <c r="K681" s="28"/>
      <c r="L681" s="25"/>
      <c r="M681" s="26"/>
    </row>
    <row r="682" spans="1:13" ht="15">
      <c r="A682" s="68"/>
      <c r="B682" s="68"/>
      <c r="C682" s="68"/>
      <c r="D682" s="68"/>
      <c r="E682" s="29" t="s">
        <v>637</v>
      </c>
      <c r="F682" s="26">
        <v>1</v>
      </c>
      <c r="G682" s="26">
        <v>14</v>
      </c>
      <c r="H682" s="26">
        <v>14</v>
      </c>
      <c r="I682" s="26"/>
      <c r="J682" s="30" t="s">
        <v>121</v>
      </c>
      <c r="K682" s="28"/>
      <c r="L682" s="25"/>
      <c r="M682" s="26"/>
    </row>
    <row r="683" spans="1:13" ht="15">
      <c r="A683" s="68"/>
      <c r="B683" s="68"/>
      <c r="C683" s="68"/>
      <c r="D683" s="68"/>
      <c r="E683" s="29" t="s">
        <v>1548</v>
      </c>
      <c r="F683" s="26">
        <v>48</v>
      </c>
      <c r="G683" s="26">
        <v>14.52</v>
      </c>
      <c r="H683" s="26">
        <v>696.96</v>
      </c>
      <c r="I683" s="26"/>
      <c r="J683" s="30" t="s">
        <v>121</v>
      </c>
      <c r="K683" s="28"/>
      <c r="L683" s="25"/>
      <c r="M683" s="26"/>
    </row>
    <row r="684" spans="1:13" ht="15">
      <c r="A684" s="68"/>
      <c r="B684" s="68"/>
      <c r="C684" s="68"/>
      <c r="D684" s="68"/>
      <c r="E684" s="29" t="s">
        <v>1549</v>
      </c>
      <c r="F684" s="26">
        <v>10</v>
      </c>
      <c r="G684" s="26">
        <v>14.52</v>
      </c>
      <c r="H684" s="26">
        <v>145.19999999999999</v>
      </c>
      <c r="I684" s="26"/>
      <c r="J684" s="30" t="s">
        <v>121</v>
      </c>
      <c r="K684" s="28"/>
      <c r="L684" s="25"/>
      <c r="M684" s="26"/>
    </row>
    <row r="685" spans="1:13" ht="15">
      <c r="A685" s="68"/>
      <c r="B685" s="68"/>
      <c r="C685" s="68"/>
      <c r="D685" s="68"/>
      <c r="E685" s="29" t="s">
        <v>1550</v>
      </c>
      <c r="F685" s="26">
        <v>148</v>
      </c>
      <c r="G685" s="26">
        <v>13.2</v>
      </c>
      <c r="H685" s="26">
        <v>1953.6</v>
      </c>
      <c r="I685" s="26"/>
      <c r="J685" s="30" t="s">
        <v>121</v>
      </c>
      <c r="K685" s="28"/>
      <c r="L685" s="25"/>
      <c r="M685" s="26"/>
    </row>
    <row r="686" spans="1:13" ht="15">
      <c r="A686" s="68"/>
      <c r="B686" s="68"/>
      <c r="C686" s="68"/>
      <c r="D686" s="68"/>
      <c r="E686" s="29" t="s">
        <v>1551</v>
      </c>
      <c r="F686" s="26">
        <v>17</v>
      </c>
      <c r="G686" s="26">
        <v>14.52</v>
      </c>
      <c r="H686" s="26">
        <v>246.84</v>
      </c>
      <c r="I686" s="26"/>
      <c r="J686" s="30" t="s">
        <v>121</v>
      </c>
      <c r="K686" s="28"/>
      <c r="L686" s="25"/>
      <c r="M686" s="26"/>
    </row>
    <row r="687" spans="1:13" ht="15">
      <c r="A687" s="68"/>
      <c r="B687" s="68"/>
      <c r="C687" s="68"/>
      <c r="D687" s="68"/>
      <c r="E687" s="29" t="s">
        <v>1552</v>
      </c>
      <c r="F687" s="26">
        <v>62</v>
      </c>
      <c r="G687" s="26">
        <v>14.52</v>
      </c>
      <c r="H687" s="26">
        <v>900.24</v>
      </c>
      <c r="I687" s="26"/>
      <c r="J687" s="30" t="s">
        <v>121</v>
      </c>
      <c r="K687" s="28"/>
      <c r="L687" s="25"/>
      <c r="M687" s="26"/>
    </row>
    <row r="688" spans="1:13" ht="15">
      <c r="A688" s="68"/>
      <c r="B688" s="68"/>
      <c r="C688" s="68"/>
      <c r="D688" s="68"/>
      <c r="E688" s="29" t="s">
        <v>638</v>
      </c>
      <c r="F688" s="26">
        <v>124</v>
      </c>
      <c r="G688" s="26">
        <v>14</v>
      </c>
      <c r="H688" s="26">
        <v>1736</v>
      </c>
      <c r="I688" s="26"/>
      <c r="J688" s="30" t="s">
        <v>121</v>
      </c>
      <c r="K688" s="28"/>
      <c r="L688" s="25"/>
      <c r="M688" s="26"/>
    </row>
    <row r="689" spans="1:13" ht="15">
      <c r="A689" s="68"/>
      <c r="B689" s="68"/>
      <c r="C689" s="68"/>
      <c r="D689" s="68"/>
      <c r="E689" s="29" t="s">
        <v>639</v>
      </c>
      <c r="F689" s="26">
        <v>24</v>
      </c>
      <c r="G689" s="26">
        <v>14</v>
      </c>
      <c r="H689" s="26">
        <v>336</v>
      </c>
      <c r="I689" s="26"/>
      <c r="J689" s="30" t="s">
        <v>121</v>
      </c>
      <c r="K689" s="28"/>
      <c r="L689" s="25"/>
      <c r="M689" s="26"/>
    </row>
    <row r="690" spans="1:13" ht="15">
      <c r="A690" s="68"/>
      <c r="B690" s="68"/>
      <c r="C690" s="68"/>
      <c r="D690" s="68"/>
      <c r="E690" s="29" t="s">
        <v>1553</v>
      </c>
      <c r="F690" s="26">
        <v>48</v>
      </c>
      <c r="G690" s="26">
        <v>3.6</v>
      </c>
      <c r="H690" s="26">
        <v>172.8</v>
      </c>
      <c r="I690" s="26"/>
      <c r="J690" s="30" t="s">
        <v>121</v>
      </c>
      <c r="K690" s="28"/>
      <c r="L690" s="25"/>
      <c r="M690" s="26"/>
    </row>
    <row r="691" spans="1:13" ht="15">
      <c r="A691" s="68"/>
      <c r="B691" s="68"/>
      <c r="C691" s="68"/>
      <c r="D691" s="68"/>
      <c r="E691" s="29" t="s">
        <v>1554</v>
      </c>
      <c r="F691" s="26">
        <v>34</v>
      </c>
      <c r="G691" s="26">
        <v>4.5</v>
      </c>
      <c r="H691" s="26">
        <v>153</v>
      </c>
      <c r="I691" s="26"/>
      <c r="J691" s="30" t="s">
        <v>121</v>
      </c>
      <c r="K691" s="28"/>
      <c r="L691" s="25"/>
      <c r="M691" s="26"/>
    </row>
    <row r="692" spans="1:13" ht="15">
      <c r="A692" s="68"/>
      <c r="B692" s="68"/>
      <c r="C692" s="68"/>
      <c r="D692" s="68"/>
      <c r="E692" s="29" t="s">
        <v>643</v>
      </c>
      <c r="F692" s="26">
        <v>2</v>
      </c>
      <c r="G692" s="26">
        <v>14</v>
      </c>
      <c r="H692" s="26">
        <v>28</v>
      </c>
      <c r="I692" s="26"/>
      <c r="J692" s="30" t="s">
        <v>121</v>
      </c>
      <c r="K692" s="28"/>
      <c r="L692" s="25"/>
      <c r="M692" s="26"/>
    </row>
    <row r="693" spans="1:13" ht="15">
      <c r="A693" s="68"/>
      <c r="B693" s="68"/>
      <c r="C693" s="68"/>
      <c r="D693" s="68"/>
      <c r="E693" s="29" t="s">
        <v>1555</v>
      </c>
      <c r="F693" s="26">
        <v>44</v>
      </c>
      <c r="G693" s="26">
        <v>14.52</v>
      </c>
      <c r="H693" s="26">
        <v>638.88</v>
      </c>
      <c r="I693" s="26"/>
      <c r="J693" s="30" t="s">
        <v>121</v>
      </c>
      <c r="K693" s="28"/>
      <c r="L693" s="25"/>
      <c r="M693" s="26"/>
    </row>
    <row r="694" spans="1:13" ht="15">
      <c r="A694" s="68"/>
      <c r="B694" s="68"/>
      <c r="C694" s="68"/>
      <c r="D694" s="68"/>
      <c r="E694" s="29" t="s">
        <v>1556</v>
      </c>
      <c r="F694" s="26">
        <v>33</v>
      </c>
      <c r="G694" s="26">
        <v>14.52</v>
      </c>
      <c r="H694" s="26">
        <v>479.16</v>
      </c>
      <c r="I694" s="26"/>
      <c r="J694" s="30" t="s">
        <v>121</v>
      </c>
      <c r="K694" s="28"/>
      <c r="L694" s="25"/>
      <c r="M694" s="26"/>
    </row>
    <row r="695" spans="1:13" ht="14.45" customHeight="1">
      <c r="A695" s="68">
        <v>12</v>
      </c>
      <c r="B695" s="68" t="s">
        <v>2128</v>
      </c>
      <c r="C695" s="68">
        <v>2</v>
      </c>
      <c r="D695" s="68" t="s">
        <v>228</v>
      </c>
      <c r="E695" s="29" t="s">
        <v>118</v>
      </c>
      <c r="F695" s="26">
        <v>3192</v>
      </c>
      <c r="G695" s="26"/>
      <c r="H695" s="26">
        <v>41248.845009999997</v>
      </c>
      <c r="I695" s="26">
        <f>ROUND(H695,0)</f>
        <v>41249</v>
      </c>
      <c r="J695" s="27"/>
      <c r="K695" s="28">
        <v>0</v>
      </c>
      <c r="L695" s="25">
        <v>0</v>
      </c>
      <c r="M695" s="26">
        <v>41249</v>
      </c>
    </row>
    <row r="696" spans="1:13" ht="15">
      <c r="A696" s="68"/>
      <c r="B696" s="68"/>
      <c r="C696" s="68"/>
      <c r="D696" s="68"/>
      <c r="E696" s="29" t="s">
        <v>1557</v>
      </c>
      <c r="F696" s="26">
        <v>1</v>
      </c>
      <c r="G696" s="26">
        <v>6.42</v>
      </c>
      <c r="H696" s="26">
        <v>6.42</v>
      </c>
      <c r="I696" s="26"/>
      <c r="J696" s="30" t="s">
        <v>121</v>
      </c>
      <c r="K696" s="28"/>
      <c r="L696" s="25"/>
      <c r="M696" s="26"/>
    </row>
    <row r="697" spans="1:13" ht="15">
      <c r="A697" s="68"/>
      <c r="B697" s="68"/>
      <c r="C697" s="68"/>
      <c r="D697" s="68"/>
      <c r="E697" s="29" t="s">
        <v>647</v>
      </c>
      <c r="F697" s="26">
        <v>10</v>
      </c>
      <c r="G697" s="26">
        <v>2.6880000000000002</v>
      </c>
      <c r="H697" s="26">
        <v>26.88</v>
      </c>
      <c r="I697" s="26"/>
      <c r="J697" s="30" t="s">
        <v>121</v>
      </c>
      <c r="K697" s="28"/>
      <c r="L697" s="25"/>
      <c r="M697" s="26"/>
    </row>
    <row r="698" spans="1:13" ht="28.9" customHeight="1">
      <c r="A698" s="68"/>
      <c r="B698" s="68"/>
      <c r="C698" s="68"/>
      <c r="D698" s="68"/>
      <c r="E698" s="29" t="s">
        <v>1558</v>
      </c>
      <c r="F698" s="26">
        <v>45</v>
      </c>
      <c r="G698" s="26">
        <v>4.0042499999999999</v>
      </c>
      <c r="H698" s="26">
        <v>180.19125</v>
      </c>
      <c r="I698" s="26"/>
      <c r="J698" s="30" t="s">
        <v>121</v>
      </c>
      <c r="K698" s="28"/>
      <c r="L698" s="25"/>
      <c r="M698" s="26"/>
    </row>
    <row r="699" spans="1:13" ht="15">
      <c r="A699" s="68"/>
      <c r="B699" s="68"/>
      <c r="C699" s="68"/>
      <c r="D699" s="68"/>
      <c r="E699" s="29" t="s">
        <v>1559</v>
      </c>
      <c r="F699" s="26">
        <v>34</v>
      </c>
      <c r="G699" s="26">
        <v>4.0042499999999999</v>
      </c>
      <c r="H699" s="26">
        <v>136.14449999999999</v>
      </c>
      <c r="I699" s="26"/>
      <c r="J699" s="30" t="s">
        <v>121</v>
      </c>
      <c r="K699" s="28"/>
      <c r="L699" s="25"/>
      <c r="M699" s="26"/>
    </row>
    <row r="700" spans="1:13" ht="15">
      <c r="A700" s="68"/>
      <c r="B700" s="68"/>
      <c r="C700" s="68"/>
      <c r="D700" s="68"/>
      <c r="E700" s="29" t="s">
        <v>1560</v>
      </c>
      <c r="F700" s="26">
        <v>710</v>
      </c>
      <c r="G700" s="26">
        <v>4.15855</v>
      </c>
      <c r="H700" s="26">
        <v>2952.5704999999998</v>
      </c>
      <c r="I700" s="26"/>
      <c r="J700" s="30" t="s">
        <v>121</v>
      </c>
      <c r="K700" s="28"/>
      <c r="L700" s="25"/>
      <c r="M700" s="26"/>
    </row>
    <row r="701" spans="1:13" ht="15">
      <c r="A701" s="68"/>
      <c r="B701" s="68"/>
      <c r="C701" s="68"/>
      <c r="D701" s="68"/>
      <c r="E701" s="29" t="s">
        <v>1561</v>
      </c>
      <c r="F701" s="26">
        <v>2</v>
      </c>
      <c r="G701" s="26">
        <v>3.6697500000000001</v>
      </c>
      <c r="H701" s="26">
        <v>7.3395000000000001</v>
      </c>
      <c r="I701" s="26"/>
      <c r="J701" s="30" t="s">
        <v>121</v>
      </c>
      <c r="K701" s="28"/>
      <c r="L701" s="25"/>
      <c r="M701" s="26"/>
    </row>
    <row r="702" spans="1:13" ht="15">
      <c r="A702" s="68"/>
      <c r="B702" s="68"/>
      <c r="C702" s="68"/>
      <c r="D702" s="68"/>
      <c r="E702" s="29" t="s">
        <v>652</v>
      </c>
      <c r="F702" s="26">
        <v>1</v>
      </c>
      <c r="G702" s="26">
        <v>21</v>
      </c>
      <c r="H702" s="26">
        <v>21</v>
      </c>
      <c r="I702" s="26"/>
      <c r="J702" s="30" t="s">
        <v>121</v>
      </c>
      <c r="K702" s="28"/>
      <c r="L702" s="25"/>
      <c r="M702" s="26"/>
    </row>
    <row r="703" spans="1:13" ht="15">
      <c r="A703" s="68"/>
      <c r="B703" s="68"/>
      <c r="C703" s="68"/>
      <c r="D703" s="68"/>
      <c r="E703" s="29" t="s">
        <v>653</v>
      </c>
      <c r="F703" s="26">
        <v>50</v>
      </c>
      <c r="G703" s="26">
        <v>21</v>
      </c>
      <c r="H703" s="26">
        <v>1050</v>
      </c>
      <c r="I703" s="26"/>
      <c r="J703" s="30" t="s">
        <v>121</v>
      </c>
      <c r="K703" s="28"/>
      <c r="L703" s="25"/>
      <c r="M703" s="26"/>
    </row>
    <row r="704" spans="1:13" ht="15">
      <c r="A704" s="68"/>
      <c r="B704" s="68"/>
      <c r="C704" s="68"/>
      <c r="D704" s="68"/>
      <c r="E704" s="29" t="s">
        <v>1562</v>
      </c>
      <c r="F704" s="26">
        <v>39</v>
      </c>
      <c r="G704" s="26">
        <v>19.8</v>
      </c>
      <c r="H704" s="26">
        <v>772.2</v>
      </c>
      <c r="I704" s="26"/>
      <c r="J704" s="30" t="s">
        <v>121</v>
      </c>
      <c r="K704" s="28"/>
      <c r="L704" s="25"/>
      <c r="M704" s="26"/>
    </row>
    <row r="705" spans="1:13" ht="15">
      <c r="A705" s="68"/>
      <c r="B705" s="68"/>
      <c r="C705" s="68"/>
      <c r="D705" s="68"/>
      <c r="E705" s="29" t="s">
        <v>1562</v>
      </c>
      <c r="F705" s="26">
        <v>22</v>
      </c>
      <c r="G705" s="26">
        <v>21</v>
      </c>
      <c r="H705" s="26">
        <v>462</v>
      </c>
      <c r="I705" s="26"/>
      <c r="J705" s="30" t="s">
        <v>121</v>
      </c>
      <c r="K705" s="28"/>
      <c r="L705" s="25"/>
      <c r="M705" s="26"/>
    </row>
    <row r="706" spans="1:13" ht="15">
      <c r="A706" s="68"/>
      <c r="B706" s="68"/>
      <c r="C706" s="68"/>
      <c r="D706" s="68"/>
      <c r="E706" s="29" t="s">
        <v>654</v>
      </c>
      <c r="F706" s="26">
        <v>26</v>
      </c>
      <c r="G706" s="26">
        <v>21</v>
      </c>
      <c r="H706" s="26">
        <v>546</v>
      </c>
      <c r="I706" s="26"/>
      <c r="J706" s="30" t="s">
        <v>121</v>
      </c>
      <c r="K706" s="28"/>
      <c r="L706" s="25"/>
      <c r="M706" s="26"/>
    </row>
    <row r="707" spans="1:13" ht="15">
      <c r="A707" s="68"/>
      <c r="B707" s="68"/>
      <c r="C707" s="68"/>
      <c r="D707" s="68"/>
      <c r="E707" s="29" t="s">
        <v>1563</v>
      </c>
      <c r="F707" s="26">
        <v>36</v>
      </c>
      <c r="G707" s="26">
        <v>19.00536</v>
      </c>
      <c r="H707" s="26">
        <v>684.19295999999997</v>
      </c>
      <c r="I707" s="26"/>
      <c r="J707" s="30" t="s">
        <v>121</v>
      </c>
      <c r="K707" s="28"/>
      <c r="L707" s="25"/>
      <c r="M707" s="26"/>
    </row>
    <row r="708" spans="1:13" ht="15">
      <c r="A708" s="68"/>
      <c r="B708" s="68"/>
      <c r="C708" s="68"/>
      <c r="D708" s="68"/>
      <c r="E708" s="29" t="s">
        <v>1563</v>
      </c>
      <c r="F708" s="26">
        <v>43</v>
      </c>
      <c r="G708" s="26">
        <v>21</v>
      </c>
      <c r="H708" s="26">
        <v>903</v>
      </c>
      <c r="I708" s="26"/>
      <c r="J708" s="30" t="s">
        <v>121</v>
      </c>
      <c r="K708" s="28"/>
      <c r="L708" s="25"/>
      <c r="M708" s="26"/>
    </row>
    <row r="709" spans="1:13" ht="15">
      <c r="A709" s="68"/>
      <c r="B709" s="68"/>
      <c r="C709" s="68"/>
      <c r="D709" s="68"/>
      <c r="E709" s="29" t="s">
        <v>1564</v>
      </c>
      <c r="F709" s="26">
        <v>38</v>
      </c>
      <c r="G709" s="26">
        <v>19.8</v>
      </c>
      <c r="H709" s="26">
        <v>752.4</v>
      </c>
      <c r="I709" s="26"/>
      <c r="J709" s="30" t="s">
        <v>121</v>
      </c>
      <c r="K709" s="28"/>
      <c r="L709" s="25"/>
      <c r="M709" s="26"/>
    </row>
    <row r="710" spans="1:13" ht="15">
      <c r="A710" s="68"/>
      <c r="B710" s="68"/>
      <c r="C710" s="68"/>
      <c r="D710" s="68"/>
      <c r="E710" s="29" t="s">
        <v>655</v>
      </c>
      <c r="F710" s="26">
        <v>228</v>
      </c>
      <c r="G710" s="26">
        <v>21</v>
      </c>
      <c r="H710" s="26">
        <v>4788</v>
      </c>
      <c r="I710" s="26"/>
      <c r="J710" s="30" t="s">
        <v>121</v>
      </c>
      <c r="K710" s="28"/>
      <c r="L710" s="25"/>
      <c r="M710" s="26"/>
    </row>
    <row r="711" spans="1:13" ht="15">
      <c r="A711" s="68"/>
      <c r="B711" s="68"/>
      <c r="C711" s="68"/>
      <c r="D711" s="68"/>
      <c r="E711" s="29" t="s">
        <v>1565</v>
      </c>
      <c r="F711" s="26">
        <v>33</v>
      </c>
      <c r="G711" s="26">
        <v>19.8</v>
      </c>
      <c r="H711" s="26">
        <v>653.4</v>
      </c>
      <c r="I711" s="26"/>
      <c r="J711" s="30" t="s">
        <v>121</v>
      </c>
      <c r="K711" s="28"/>
      <c r="L711" s="25"/>
      <c r="M711" s="26"/>
    </row>
    <row r="712" spans="1:13" ht="15">
      <c r="A712" s="68"/>
      <c r="B712" s="68"/>
      <c r="C712" s="68"/>
      <c r="D712" s="68"/>
      <c r="E712" s="29" t="s">
        <v>1566</v>
      </c>
      <c r="F712" s="26">
        <v>126</v>
      </c>
      <c r="G712" s="26">
        <v>21.78</v>
      </c>
      <c r="H712" s="26">
        <v>2744.28</v>
      </c>
      <c r="I712" s="26"/>
      <c r="J712" s="30" t="s">
        <v>121</v>
      </c>
      <c r="K712" s="28"/>
      <c r="L712" s="25"/>
      <c r="M712" s="26"/>
    </row>
    <row r="713" spans="1:13" ht="27">
      <c r="A713" s="68"/>
      <c r="B713" s="68"/>
      <c r="C713" s="68"/>
      <c r="D713" s="68"/>
      <c r="E713" s="29" t="s">
        <v>1567</v>
      </c>
      <c r="F713" s="26">
        <v>26</v>
      </c>
      <c r="G713" s="26">
        <v>21.78</v>
      </c>
      <c r="H713" s="26">
        <v>566.28</v>
      </c>
      <c r="I713" s="26"/>
      <c r="J713" s="30" t="s">
        <v>1244</v>
      </c>
      <c r="K713" s="28"/>
      <c r="L713" s="25"/>
      <c r="M713" s="26"/>
    </row>
    <row r="714" spans="1:13" ht="15">
      <c r="A714" s="68"/>
      <c r="B714" s="68"/>
      <c r="C714" s="68"/>
      <c r="D714" s="68"/>
      <c r="E714" s="29" t="s">
        <v>656</v>
      </c>
      <c r="F714" s="26">
        <v>2</v>
      </c>
      <c r="G714" s="26">
        <v>21</v>
      </c>
      <c r="H714" s="26">
        <v>42</v>
      </c>
      <c r="I714" s="26"/>
      <c r="J714" s="30" t="s">
        <v>121</v>
      </c>
      <c r="K714" s="28"/>
      <c r="L714" s="25"/>
      <c r="M714" s="26"/>
    </row>
    <row r="715" spans="1:13" ht="15">
      <c r="A715" s="68"/>
      <c r="B715" s="68"/>
      <c r="C715" s="68"/>
      <c r="D715" s="68"/>
      <c r="E715" s="29" t="s">
        <v>657</v>
      </c>
      <c r="F715" s="26">
        <v>272</v>
      </c>
      <c r="G715" s="26">
        <v>21</v>
      </c>
      <c r="H715" s="26">
        <v>5712</v>
      </c>
      <c r="I715" s="26"/>
      <c r="J715" s="30" t="s">
        <v>121</v>
      </c>
      <c r="K715" s="28"/>
      <c r="L715" s="25"/>
      <c r="M715" s="26"/>
    </row>
    <row r="716" spans="1:13" ht="15">
      <c r="A716" s="68"/>
      <c r="B716" s="68"/>
      <c r="C716" s="68"/>
      <c r="D716" s="68"/>
      <c r="E716" s="29" t="s">
        <v>1568</v>
      </c>
      <c r="F716" s="26">
        <v>40</v>
      </c>
      <c r="G716" s="26">
        <v>19.8</v>
      </c>
      <c r="H716" s="26">
        <v>792</v>
      </c>
      <c r="I716" s="26"/>
      <c r="J716" s="30" t="s">
        <v>121</v>
      </c>
      <c r="K716" s="28"/>
      <c r="L716" s="25"/>
      <c r="M716" s="26"/>
    </row>
    <row r="717" spans="1:13" ht="15">
      <c r="A717" s="68"/>
      <c r="B717" s="68"/>
      <c r="C717" s="68"/>
      <c r="D717" s="68"/>
      <c r="E717" s="29" t="s">
        <v>1569</v>
      </c>
      <c r="F717" s="26">
        <v>33</v>
      </c>
      <c r="G717" s="26">
        <v>19.8</v>
      </c>
      <c r="H717" s="26">
        <v>653.4</v>
      </c>
      <c r="I717" s="26"/>
      <c r="J717" s="30" t="s">
        <v>121</v>
      </c>
      <c r="K717" s="28"/>
      <c r="L717" s="25"/>
      <c r="M717" s="26"/>
    </row>
    <row r="718" spans="1:13" ht="15">
      <c r="A718" s="68"/>
      <c r="B718" s="68"/>
      <c r="C718" s="68"/>
      <c r="D718" s="68"/>
      <c r="E718" s="29" t="s">
        <v>1570</v>
      </c>
      <c r="F718" s="26">
        <v>8</v>
      </c>
      <c r="G718" s="26">
        <v>19.8</v>
      </c>
      <c r="H718" s="26">
        <v>158.4</v>
      </c>
      <c r="I718" s="26"/>
      <c r="J718" s="30" t="s">
        <v>121</v>
      </c>
      <c r="K718" s="28"/>
      <c r="L718" s="25"/>
      <c r="M718" s="26"/>
    </row>
    <row r="719" spans="1:13" ht="15">
      <c r="A719" s="68"/>
      <c r="B719" s="68"/>
      <c r="C719" s="68"/>
      <c r="D719" s="68"/>
      <c r="E719" s="29" t="s">
        <v>659</v>
      </c>
      <c r="F719" s="26">
        <v>48</v>
      </c>
      <c r="G719" s="26">
        <v>10.5</v>
      </c>
      <c r="H719" s="26">
        <v>504</v>
      </c>
      <c r="I719" s="26"/>
      <c r="J719" s="30" t="s">
        <v>121</v>
      </c>
      <c r="K719" s="28"/>
      <c r="L719" s="25"/>
      <c r="M719" s="26"/>
    </row>
    <row r="720" spans="1:13" ht="15">
      <c r="A720" s="68"/>
      <c r="B720" s="68"/>
      <c r="C720" s="68"/>
      <c r="D720" s="68"/>
      <c r="E720" s="29" t="s">
        <v>661</v>
      </c>
      <c r="F720" s="26">
        <v>11</v>
      </c>
      <c r="G720" s="26">
        <v>6.3944999999999999</v>
      </c>
      <c r="H720" s="26">
        <v>70.339500000000001</v>
      </c>
      <c r="I720" s="26"/>
      <c r="J720" s="30" t="s">
        <v>121</v>
      </c>
      <c r="K720" s="28"/>
      <c r="L720" s="25"/>
      <c r="M720" s="26"/>
    </row>
    <row r="721" spans="1:13" ht="15">
      <c r="A721" s="68"/>
      <c r="B721" s="68"/>
      <c r="C721" s="68"/>
      <c r="D721" s="68"/>
      <c r="E721" s="29" t="s">
        <v>1571</v>
      </c>
      <c r="F721" s="26">
        <v>28</v>
      </c>
      <c r="G721" s="26">
        <v>10.5</v>
      </c>
      <c r="H721" s="26">
        <v>294</v>
      </c>
      <c r="I721" s="26"/>
      <c r="J721" s="30" t="s">
        <v>121</v>
      </c>
      <c r="K721" s="28"/>
      <c r="L721" s="25"/>
      <c r="M721" s="26"/>
    </row>
    <row r="722" spans="1:13" ht="15">
      <c r="A722" s="68"/>
      <c r="B722" s="68"/>
      <c r="C722" s="68"/>
      <c r="D722" s="68"/>
      <c r="E722" s="29" t="s">
        <v>1571</v>
      </c>
      <c r="F722" s="26">
        <v>3</v>
      </c>
      <c r="G722" s="26">
        <v>15</v>
      </c>
      <c r="H722" s="26">
        <v>45</v>
      </c>
      <c r="I722" s="26"/>
      <c r="J722" s="30" t="s">
        <v>121</v>
      </c>
      <c r="K722" s="28"/>
      <c r="L722" s="25"/>
      <c r="M722" s="26"/>
    </row>
    <row r="723" spans="1:13" ht="15">
      <c r="A723" s="68"/>
      <c r="B723" s="68"/>
      <c r="C723" s="68"/>
      <c r="D723" s="68"/>
      <c r="E723" s="29" t="s">
        <v>662</v>
      </c>
      <c r="F723" s="26">
        <v>34</v>
      </c>
      <c r="G723" s="26">
        <v>5.1252000000000004</v>
      </c>
      <c r="H723" s="26">
        <v>174.2568</v>
      </c>
      <c r="I723" s="26"/>
      <c r="J723" s="30" t="s">
        <v>121</v>
      </c>
      <c r="K723" s="28"/>
      <c r="L723" s="25"/>
      <c r="M723" s="26"/>
    </row>
    <row r="724" spans="1:13" ht="15">
      <c r="A724" s="68"/>
      <c r="B724" s="68"/>
      <c r="C724" s="68"/>
      <c r="D724" s="68"/>
      <c r="E724" s="29" t="s">
        <v>662</v>
      </c>
      <c r="F724" s="26">
        <v>4</v>
      </c>
      <c r="G724" s="26">
        <v>10.5</v>
      </c>
      <c r="H724" s="26">
        <v>42</v>
      </c>
      <c r="I724" s="26"/>
      <c r="J724" s="30" t="s">
        <v>121</v>
      </c>
      <c r="K724" s="28"/>
      <c r="L724" s="25"/>
      <c r="M724" s="26"/>
    </row>
    <row r="725" spans="1:13" ht="15">
      <c r="A725" s="68"/>
      <c r="B725" s="68"/>
      <c r="C725" s="68"/>
      <c r="D725" s="68"/>
      <c r="E725" s="29" t="s">
        <v>1572</v>
      </c>
      <c r="F725" s="26">
        <v>20</v>
      </c>
      <c r="G725" s="26">
        <v>19.8</v>
      </c>
      <c r="H725" s="26">
        <v>396</v>
      </c>
      <c r="I725" s="26"/>
      <c r="J725" s="30" t="s">
        <v>121</v>
      </c>
      <c r="K725" s="28"/>
      <c r="L725" s="25"/>
      <c r="M725" s="26"/>
    </row>
    <row r="726" spans="1:13" ht="15">
      <c r="A726" s="68"/>
      <c r="B726" s="68"/>
      <c r="C726" s="68"/>
      <c r="D726" s="68"/>
      <c r="E726" s="29" t="s">
        <v>1573</v>
      </c>
      <c r="F726" s="26">
        <v>46</v>
      </c>
      <c r="G726" s="26">
        <v>19.8</v>
      </c>
      <c r="H726" s="26">
        <v>910.8</v>
      </c>
      <c r="I726" s="26"/>
      <c r="J726" s="30" t="s">
        <v>121</v>
      </c>
      <c r="K726" s="28"/>
      <c r="L726" s="25"/>
      <c r="M726" s="26"/>
    </row>
    <row r="727" spans="1:13" ht="15">
      <c r="A727" s="68"/>
      <c r="B727" s="68"/>
      <c r="C727" s="68"/>
      <c r="D727" s="68"/>
      <c r="E727" s="29" t="s">
        <v>665</v>
      </c>
      <c r="F727" s="26">
        <v>1</v>
      </c>
      <c r="G727" s="26">
        <v>3.9</v>
      </c>
      <c r="H727" s="26">
        <v>3.9</v>
      </c>
      <c r="I727" s="26"/>
      <c r="J727" s="30" t="s">
        <v>121</v>
      </c>
      <c r="K727" s="28"/>
      <c r="L727" s="25"/>
      <c r="M727" s="26"/>
    </row>
    <row r="728" spans="1:13" ht="15">
      <c r="A728" s="68"/>
      <c r="B728" s="68"/>
      <c r="C728" s="68"/>
      <c r="D728" s="68"/>
      <c r="E728" s="29" t="s">
        <v>1574</v>
      </c>
      <c r="F728" s="26">
        <v>95</v>
      </c>
      <c r="G728" s="26">
        <v>7.47</v>
      </c>
      <c r="H728" s="26">
        <v>709.65</v>
      </c>
      <c r="I728" s="26"/>
      <c r="J728" s="30" t="s">
        <v>121</v>
      </c>
      <c r="K728" s="28"/>
      <c r="L728" s="25"/>
      <c r="M728" s="26"/>
    </row>
    <row r="729" spans="1:13" ht="15">
      <c r="A729" s="68"/>
      <c r="B729" s="68"/>
      <c r="C729" s="68"/>
      <c r="D729" s="68"/>
      <c r="E729" s="29" t="s">
        <v>1575</v>
      </c>
      <c r="F729" s="26">
        <v>1</v>
      </c>
      <c r="G729" s="26">
        <v>6.05</v>
      </c>
      <c r="H729" s="26">
        <v>6.05</v>
      </c>
      <c r="I729" s="26"/>
      <c r="J729" s="30" t="s">
        <v>121</v>
      </c>
      <c r="K729" s="28"/>
      <c r="L729" s="25"/>
      <c r="M729" s="26"/>
    </row>
    <row r="730" spans="1:13" ht="15">
      <c r="A730" s="68"/>
      <c r="B730" s="68"/>
      <c r="C730" s="68"/>
      <c r="D730" s="68"/>
      <c r="E730" s="29" t="s">
        <v>1576</v>
      </c>
      <c r="F730" s="26">
        <v>32</v>
      </c>
      <c r="G730" s="26">
        <v>6.05</v>
      </c>
      <c r="H730" s="26">
        <v>193.6</v>
      </c>
      <c r="I730" s="26"/>
      <c r="J730" s="30" t="s">
        <v>121</v>
      </c>
      <c r="K730" s="28"/>
      <c r="L730" s="25"/>
      <c r="M730" s="26"/>
    </row>
    <row r="731" spans="1:13" ht="15">
      <c r="A731" s="68"/>
      <c r="B731" s="68"/>
      <c r="C731" s="68"/>
      <c r="D731" s="68"/>
      <c r="E731" s="29" t="s">
        <v>667</v>
      </c>
      <c r="F731" s="26">
        <v>2</v>
      </c>
      <c r="G731" s="26">
        <v>6.3</v>
      </c>
      <c r="H731" s="26">
        <v>12.6</v>
      </c>
      <c r="I731" s="26"/>
      <c r="J731" s="30" t="s">
        <v>121</v>
      </c>
      <c r="K731" s="28"/>
      <c r="L731" s="25"/>
      <c r="M731" s="26"/>
    </row>
    <row r="732" spans="1:13" ht="15">
      <c r="A732" s="68"/>
      <c r="B732" s="68"/>
      <c r="C732" s="68"/>
      <c r="D732" s="68"/>
      <c r="E732" s="29" t="s">
        <v>1577</v>
      </c>
      <c r="F732" s="26">
        <v>7</v>
      </c>
      <c r="G732" s="26">
        <v>6.05</v>
      </c>
      <c r="H732" s="26">
        <v>42.35</v>
      </c>
      <c r="I732" s="26"/>
      <c r="J732" s="30" t="s">
        <v>121</v>
      </c>
      <c r="K732" s="28"/>
      <c r="L732" s="25"/>
      <c r="M732" s="26"/>
    </row>
    <row r="733" spans="1:13" ht="15">
      <c r="A733" s="68"/>
      <c r="B733" s="68"/>
      <c r="C733" s="68"/>
      <c r="D733" s="68"/>
      <c r="E733" s="29" t="s">
        <v>1578</v>
      </c>
      <c r="F733" s="26">
        <v>22</v>
      </c>
      <c r="G733" s="26">
        <v>6.05</v>
      </c>
      <c r="H733" s="26">
        <v>133.1</v>
      </c>
      <c r="I733" s="26"/>
      <c r="J733" s="30" t="s">
        <v>121</v>
      </c>
      <c r="K733" s="28"/>
      <c r="L733" s="25"/>
      <c r="M733" s="26"/>
    </row>
    <row r="734" spans="1:13" ht="15">
      <c r="A734" s="68"/>
      <c r="B734" s="68"/>
      <c r="C734" s="68"/>
      <c r="D734" s="68"/>
      <c r="E734" s="29" t="s">
        <v>668</v>
      </c>
      <c r="F734" s="26">
        <v>62</v>
      </c>
      <c r="G734" s="26">
        <v>14</v>
      </c>
      <c r="H734" s="26">
        <v>868</v>
      </c>
      <c r="I734" s="26"/>
      <c r="J734" s="30" t="s">
        <v>121</v>
      </c>
      <c r="K734" s="28"/>
      <c r="L734" s="25"/>
      <c r="M734" s="26"/>
    </row>
    <row r="735" spans="1:13" ht="15">
      <c r="A735" s="68"/>
      <c r="B735" s="68"/>
      <c r="C735" s="68"/>
      <c r="D735" s="68"/>
      <c r="E735" s="29" t="s">
        <v>1579</v>
      </c>
      <c r="F735" s="26">
        <v>5</v>
      </c>
      <c r="G735" s="26">
        <v>13.2</v>
      </c>
      <c r="H735" s="26">
        <v>66</v>
      </c>
      <c r="I735" s="26"/>
      <c r="J735" s="30" t="s">
        <v>121</v>
      </c>
      <c r="K735" s="28"/>
      <c r="L735" s="25"/>
      <c r="M735" s="26"/>
    </row>
    <row r="736" spans="1:13" ht="15">
      <c r="A736" s="68"/>
      <c r="B736" s="68"/>
      <c r="C736" s="68"/>
      <c r="D736" s="68"/>
      <c r="E736" s="29" t="s">
        <v>669</v>
      </c>
      <c r="F736" s="26">
        <v>1</v>
      </c>
      <c r="G736" s="26">
        <v>11.148</v>
      </c>
      <c r="H736" s="26">
        <v>11.148</v>
      </c>
      <c r="I736" s="26"/>
      <c r="J736" s="30" t="s">
        <v>121</v>
      </c>
      <c r="K736" s="28"/>
      <c r="L736" s="25"/>
      <c r="M736" s="26"/>
    </row>
    <row r="737" spans="1:13" ht="15">
      <c r="A737" s="68"/>
      <c r="B737" s="68"/>
      <c r="C737" s="68"/>
      <c r="D737" s="68"/>
      <c r="E737" s="29" t="s">
        <v>1580</v>
      </c>
      <c r="F737" s="26">
        <v>79</v>
      </c>
      <c r="G737" s="26">
        <v>14</v>
      </c>
      <c r="H737" s="26">
        <v>1106</v>
      </c>
      <c r="I737" s="26"/>
      <c r="J737" s="30" t="s">
        <v>121</v>
      </c>
      <c r="K737" s="28"/>
      <c r="L737" s="25"/>
      <c r="M737" s="26"/>
    </row>
    <row r="738" spans="1:13" ht="15">
      <c r="A738" s="68"/>
      <c r="B738" s="68"/>
      <c r="C738" s="68"/>
      <c r="D738" s="68"/>
      <c r="E738" s="29" t="s">
        <v>1581</v>
      </c>
      <c r="F738" s="26">
        <v>1</v>
      </c>
      <c r="G738" s="26">
        <v>14</v>
      </c>
      <c r="H738" s="26">
        <v>14</v>
      </c>
      <c r="I738" s="26"/>
      <c r="J738" s="30" t="s">
        <v>121</v>
      </c>
      <c r="K738" s="28"/>
      <c r="L738" s="25"/>
      <c r="M738" s="26"/>
    </row>
    <row r="739" spans="1:13" ht="27">
      <c r="A739" s="68"/>
      <c r="B739" s="68"/>
      <c r="C739" s="68"/>
      <c r="D739" s="68"/>
      <c r="E739" s="29" t="s">
        <v>1582</v>
      </c>
      <c r="F739" s="26">
        <v>138</v>
      </c>
      <c r="G739" s="26">
        <v>14.52</v>
      </c>
      <c r="H739" s="26">
        <v>2003.76</v>
      </c>
      <c r="I739" s="26"/>
      <c r="J739" s="30" t="s">
        <v>1255</v>
      </c>
      <c r="K739" s="28"/>
      <c r="L739" s="25"/>
      <c r="M739" s="26"/>
    </row>
    <row r="740" spans="1:13" ht="15">
      <c r="A740" s="68"/>
      <c r="B740" s="68"/>
      <c r="C740" s="68"/>
      <c r="D740" s="68"/>
      <c r="E740" s="29" t="s">
        <v>1583</v>
      </c>
      <c r="F740" s="26">
        <v>34</v>
      </c>
      <c r="G740" s="26">
        <v>14.52</v>
      </c>
      <c r="H740" s="26">
        <v>493.68</v>
      </c>
      <c r="I740" s="26"/>
      <c r="J740" s="30" t="s">
        <v>121</v>
      </c>
      <c r="K740" s="28"/>
      <c r="L740" s="25"/>
      <c r="M740" s="26"/>
    </row>
    <row r="741" spans="1:13" ht="27">
      <c r="A741" s="68"/>
      <c r="B741" s="68"/>
      <c r="C741" s="68"/>
      <c r="D741" s="68"/>
      <c r="E741" s="29" t="s">
        <v>671</v>
      </c>
      <c r="F741" s="26">
        <v>33</v>
      </c>
      <c r="G741" s="26">
        <v>14</v>
      </c>
      <c r="H741" s="26">
        <v>462</v>
      </c>
      <c r="I741" s="26"/>
      <c r="J741" s="30" t="s">
        <v>1241</v>
      </c>
      <c r="K741" s="28"/>
      <c r="L741" s="25"/>
      <c r="M741" s="26"/>
    </row>
    <row r="742" spans="1:13" ht="15">
      <c r="A742" s="68"/>
      <c r="B742" s="68"/>
      <c r="C742" s="68"/>
      <c r="D742" s="68"/>
      <c r="E742" s="29" t="s">
        <v>672</v>
      </c>
      <c r="F742" s="26">
        <v>2</v>
      </c>
      <c r="G742" s="26">
        <v>14</v>
      </c>
      <c r="H742" s="26">
        <v>28</v>
      </c>
      <c r="I742" s="26"/>
      <c r="J742" s="30" t="s">
        <v>121</v>
      </c>
      <c r="K742" s="28"/>
      <c r="L742" s="25"/>
      <c r="M742" s="26"/>
    </row>
    <row r="743" spans="1:13" ht="15">
      <c r="A743" s="68"/>
      <c r="B743" s="68"/>
      <c r="C743" s="68"/>
      <c r="D743" s="68"/>
      <c r="E743" s="29" t="s">
        <v>1584</v>
      </c>
      <c r="F743" s="26">
        <v>1</v>
      </c>
      <c r="G743" s="26">
        <v>14</v>
      </c>
      <c r="H743" s="26">
        <v>14</v>
      </c>
      <c r="I743" s="26"/>
      <c r="J743" s="30" t="s">
        <v>121</v>
      </c>
      <c r="K743" s="28"/>
      <c r="L743" s="25"/>
      <c r="M743" s="26"/>
    </row>
    <row r="744" spans="1:13" ht="15">
      <c r="A744" s="68"/>
      <c r="B744" s="68"/>
      <c r="C744" s="68"/>
      <c r="D744" s="68"/>
      <c r="E744" s="29" t="s">
        <v>1585</v>
      </c>
      <c r="F744" s="26">
        <v>1</v>
      </c>
      <c r="G744" s="26">
        <v>14</v>
      </c>
      <c r="H744" s="26">
        <v>14</v>
      </c>
      <c r="I744" s="26"/>
      <c r="J744" s="30" t="s">
        <v>121</v>
      </c>
      <c r="K744" s="28"/>
      <c r="L744" s="25"/>
      <c r="M744" s="26"/>
    </row>
    <row r="745" spans="1:13" ht="15">
      <c r="A745" s="68"/>
      <c r="B745" s="68"/>
      <c r="C745" s="68"/>
      <c r="D745" s="68"/>
      <c r="E745" s="29" t="s">
        <v>1586</v>
      </c>
      <c r="F745" s="26">
        <v>30</v>
      </c>
      <c r="G745" s="26">
        <v>14.52</v>
      </c>
      <c r="H745" s="26">
        <v>435.6</v>
      </c>
      <c r="I745" s="26"/>
      <c r="J745" s="30" t="s">
        <v>121</v>
      </c>
      <c r="K745" s="28"/>
      <c r="L745" s="25"/>
      <c r="M745" s="26"/>
    </row>
    <row r="746" spans="1:13" ht="15">
      <c r="A746" s="68"/>
      <c r="B746" s="68"/>
      <c r="C746" s="68"/>
      <c r="D746" s="68"/>
      <c r="E746" s="29" t="s">
        <v>1587</v>
      </c>
      <c r="F746" s="26">
        <v>32</v>
      </c>
      <c r="G746" s="26">
        <v>13.2</v>
      </c>
      <c r="H746" s="26">
        <v>422.4</v>
      </c>
      <c r="I746" s="26"/>
      <c r="J746" s="30" t="s">
        <v>121</v>
      </c>
      <c r="K746" s="28"/>
      <c r="L746" s="25"/>
      <c r="M746" s="26"/>
    </row>
    <row r="747" spans="1:13" ht="15">
      <c r="A747" s="68"/>
      <c r="B747" s="68"/>
      <c r="C747" s="68"/>
      <c r="D747" s="68"/>
      <c r="E747" s="29" t="s">
        <v>1587</v>
      </c>
      <c r="F747" s="26">
        <v>25</v>
      </c>
      <c r="G747" s="26">
        <v>14</v>
      </c>
      <c r="H747" s="26">
        <v>350</v>
      </c>
      <c r="I747" s="26"/>
      <c r="J747" s="30" t="s">
        <v>121</v>
      </c>
      <c r="K747" s="28"/>
      <c r="L747" s="25"/>
      <c r="M747" s="26"/>
    </row>
    <row r="748" spans="1:13" ht="27">
      <c r="A748" s="68"/>
      <c r="B748" s="68"/>
      <c r="C748" s="68"/>
      <c r="D748" s="68"/>
      <c r="E748" s="29" t="s">
        <v>673</v>
      </c>
      <c r="F748" s="26">
        <v>61</v>
      </c>
      <c r="G748" s="26">
        <v>14</v>
      </c>
      <c r="H748" s="26">
        <v>854</v>
      </c>
      <c r="I748" s="26"/>
      <c r="J748" s="30" t="s">
        <v>1588</v>
      </c>
      <c r="K748" s="28"/>
      <c r="L748" s="25"/>
      <c r="M748" s="26"/>
    </row>
    <row r="749" spans="1:13" ht="15">
      <c r="A749" s="68"/>
      <c r="B749" s="68"/>
      <c r="C749" s="68"/>
      <c r="D749" s="68"/>
      <c r="E749" s="29" t="s">
        <v>1589</v>
      </c>
      <c r="F749" s="26">
        <v>28</v>
      </c>
      <c r="G749" s="26">
        <v>13.2</v>
      </c>
      <c r="H749" s="26">
        <v>369.6</v>
      </c>
      <c r="I749" s="26"/>
      <c r="J749" s="30" t="s">
        <v>121</v>
      </c>
      <c r="K749" s="28"/>
      <c r="L749" s="25"/>
      <c r="M749" s="26"/>
    </row>
    <row r="750" spans="1:13" ht="15">
      <c r="A750" s="68"/>
      <c r="B750" s="68"/>
      <c r="C750" s="68"/>
      <c r="D750" s="68"/>
      <c r="E750" s="29" t="s">
        <v>1589</v>
      </c>
      <c r="F750" s="26">
        <v>3</v>
      </c>
      <c r="G750" s="26">
        <v>14</v>
      </c>
      <c r="H750" s="26">
        <v>42</v>
      </c>
      <c r="I750" s="26"/>
      <c r="J750" s="30" t="s">
        <v>121</v>
      </c>
      <c r="K750" s="28"/>
      <c r="L750" s="25"/>
      <c r="M750" s="26"/>
    </row>
    <row r="751" spans="1:13" ht="15">
      <c r="A751" s="68"/>
      <c r="B751" s="68"/>
      <c r="C751" s="68"/>
      <c r="D751" s="68"/>
      <c r="E751" s="29" t="s">
        <v>1590</v>
      </c>
      <c r="F751" s="26">
        <v>17</v>
      </c>
      <c r="G751" s="26">
        <v>14.52</v>
      </c>
      <c r="H751" s="26">
        <v>246.84</v>
      </c>
      <c r="I751" s="26"/>
      <c r="J751" s="30" t="s">
        <v>121</v>
      </c>
      <c r="K751" s="28"/>
      <c r="L751" s="25"/>
      <c r="M751" s="26"/>
    </row>
    <row r="752" spans="1:13" ht="15">
      <c r="A752" s="68"/>
      <c r="B752" s="68"/>
      <c r="C752" s="68"/>
      <c r="D752" s="68"/>
      <c r="E752" s="29" t="s">
        <v>1591</v>
      </c>
      <c r="F752" s="26">
        <v>17</v>
      </c>
      <c r="G752" s="26">
        <v>13.2</v>
      </c>
      <c r="H752" s="26">
        <v>224.4</v>
      </c>
      <c r="I752" s="26"/>
      <c r="J752" s="30" t="s">
        <v>121</v>
      </c>
      <c r="K752" s="28"/>
      <c r="L752" s="25"/>
      <c r="M752" s="26"/>
    </row>
    <row r="753" spans="1:13" ht="15">
      <c r="A753" s="68"/>
      <c r="B753" s="68"/>
      <c r="C753" s="68"/>
      <c r="D753" s="68"/>
      <c r="E753" s="29" t="s">
        <v>675</v>
      </c>
      <c r="F753" s="26">
        <v>39</v>
      </c>
      <c r="G753" s="26">
        <v>14</v>
      </c>
      <c r="H753" s="26">
        <v>546</v>
      </c>
      <c r="I753" s="26"/>
      <c r="J753" s="30" t="s">
        <v>121</v>
      </c>
      <c r="K753" s="28"/>
      <c r="L753" s="25"/>
      <c r="M753" s="26"/>
    </row>
    <row r="754" spans="1:13" ht="14.45" customHeight="1">
      <c r="A754" s="68"/>
      <c r="B754" s="68"/>
      <c r="C754" s="68"/>
      <c r="D754" s="68"/>
      <c r="E754" s="29" t="s">
        <v>1592</v>
      </c>
      <c r="F754" s="26">
        <v>101</v>
      </c>
      <c r="G754" s="26">
        <v>14</v>
      </c>
      <c r="H754" s="26">
        <v>1414</v>
      </c>
      <c r="I754" s="26"/>
      <c r="J754" s="30" t="s">
        <v>121</v>
      </c>
      <c r="K754" s="28"/>
      <c r="L754" s="25"/>
      <c r="M754" s="26"/>
    </row>
    <row r="755" spans="1:13" ht="15">
      <c r="A755" s="68"/>
      <c r="B755" s="68"/>
      <c r="C755" s="68"/>
      <c r="D755" s="68"/>
      <c r="E755" s="29" t="s">
        <v>1593</v>
      </c>
      <c r="F755" s="26">
        <v>2</v>
      </c>
      <c r="G755" s="26">
        <v>13.2</v>
      </c>
      <c r="H755" s="26">
        <v>26.4</v>
      </c>
      <c r="I755" s="26"/>
      <c r="J755" s="30" t="s">
        <v>121</v>
      </c>
      <c r="K755" s="28"/>
      <c r="L755" s="25"/>
      <c r="M755" s="26"/>
    </row>
    <row r="756" spans="1:13" ht="15">
      <c r="A756" s="68"/>
      <c r="B756" s="68"/>
      <c r="C756" s="68"/>
      <c r="D756" s="68"/>
      <c r="E756" s="29" t="s">
        <v>1593</v>
      </c>
      <c r="F756" s="26">
        <v>2</v>
      </c>
      <c r="G756" s="26">
        <v>14</v>
      </c>
      <c r="H756" s="26">
        <v>28</v>
      </c>
      <c r="I756" s="26"/>
      <c r="J756" s="30" t="s">
        <v>121</v>
      </c>
      <c r="K756" s="28"/>
      <c r="L756" s="25"/>
      <c r="M756" s="26"/>
    </row>
    <row r="757" spans="1:13" ht="27">
      <c r="A757" s="68">
        <v>12</v>
      </c>
      <c r="B757" s="68" t="s">
        <v>2156</v>
      </c>
      <c r="C757" s="68">
        <v>2</v>
      </c>
      <c r="D757" s="68" t="s">
        <v>2155</v>
      </c>
      <c r="E757" s="29" t="s">
        <v>1594</v>
      </c>
      <c r="F757" s="26">
        <v>82</v>
      </c>
      <c r="G757" s="26">
        <v>13.2</v>
      </c>
      <c r="H757" s="26">
        <v>1082.4000000000001</v>
      </c>
      <c r="I757" s="26"/>
      <c r="J757" s="30" t="s">
        <v>1244</v>
      </c>
      <c r="K757" s="28"/>
      <c r="L757" s="25"/>
      <c r="M757" s="26"/>
    </row>
    <row r="758" spans="1:13" ht="15">
      <c r="A758" s="68"/>
      <c r="B758" s="68"/>
      <c r="C758" s="68"/>
      <c r="D758" s="68"/>
      <c r="E758" s="29" t="s">
        <v>1595</v>
      </c>
      <c r="F758" s="26">
        <v>13</v>
      </c>
      <c r="G758" s="26">
        <v>13.2</v>
      </c>
      <c r="H758" s="26">
        <v>171.6</v>
      </c>
      <c r="I758" s="26"/>
      <c r="J758" s="30" t="s">
        <v>121</v>
      </c>
      <c r="K758" s="28"/>
      <c r="L758" s="25"/>
      <c r="M758" s="26"/>
    </row>
    <row r="759" spans="1:13" ht="15">
      <c r="A759" s="68"/>
      <c r="B759" s="68"/>
      <c r="C759" s="68"/>
      <c r="D759" s="68"/>
      <c r="E759" s="29" t="s">
        <v>1596</v>
      </c>
      <c r="F759" s="26">
        <v>57</v>
      </c>
      <c r="G759" s="26">
        <v>13.2</v>
      </c>
      <c r="H759" s="26">
        <v>752.4</v>
      </c>
      <c r="I759" s="26"/>
      <c r="J759" s="30" t="s">
        <v>121</v>
      </c>
      <c r="K759" s="28"/>
      <c r="L759" s="25"/>
      <c r="M759" s="26"/>
    </row>
    <row r="760" spans="1:13" ht="15">
      <c r="A760" s="68"/>
      <c r="B760" s="68"/>
      <c r="C760" s="68"/>
      <c r="D760" s="68"/>
      <c r="E760" s="29" t="s">
        <v>1597</v>
      </c>
      <c r="F760" s="26">
        <v>24</v>
      </c>
      <c r="G760" s="26">
        <v>14.52</v>
      </c>
      <c r="H760" s="26">
        <v>348.48</v>
      </c>
      <c r="I760" s="26"/>
      <c r="J760" s="30" t="s">
        <v>121</v>
      </c>
      <c r="K760" s="28"/>
      <c r="L760" s="25"/>
      <c r="M760" s="26"/>
    </row>
    <row r="761" spans="1:13" ht="15">
      <c r="A761" s="68"/>
      <c r="B761" s="68"/>
      <c r="C761" s="68"/>
      <c r="D761" s="68"/>
      <c r="E761" s="29" t="s">
        <v>678</v>
      </c>
      <c r="F761" s="26">
        <v>22</v>
      </c>
      <c r="G761" s="26">
        <v>3.1859999999999999</v>
      </c>
      <c r="H761" s="26">
        <v>70.091999999999999</v>
      </c>
      <c r="I761" s="26"/>
      <c r="J761" s="30" t="s">
        <v>121</v>
      </c>
      <c r="K761" s="28"/>
      <c r="L761" s="25"/>
      <c r="M761" s="26"/>
    </row>
    <row r="762" spans="1:13" ht="15">
      <c r="A762" s="68"/>
      <c r="B762" s="68"/>
      <c r="C762" s="68"/>
      <c r="D762" s="68"/>
      <c r="E762" s="29" t="s">
        <v>678</v>
      </c>
      <c r="F762" s="26">
        <v>101</v>
      </c>
      <c r="G762" s="26">
        <v>6.3</v>
      </c>
      <c r="H762" s="26">
        <v>636.29999999999995</v>
      </c>
      <c r="I762" s="26"/>
      <c r="J762" s="30" t="s">
        <v>121</v>
      </c>
      <c r="K762" s="28"/>
      <c r="L762" s="25"/>
      <c r="M762" s="26"/>
    </row>
    <row r="763" spans="1:13" s="49" customFormat="1" ht="14.25">
      <c r="A763" s="68">
        <v>13</v>
      </c>
      <c r="B763" s="68" t="s">
        <v>51</v>
      </c>
      <c r="C763" s="66" t="s">
        <v>64</v>
      </c>
      <c r="D763" s="66"/>
      <c r="E763" s="75"/>
      <c r="F763" s="45">
        <v>0</v>
      </c>
      <c r="G763" s="45"/>
      <c r="H763" s="45">
        <v>0</v>
      </c>
      <c r="I763" s="45">
        <f>SUM(I764:I810)</f>
        <v>0</v>
      </c>
      <c r="J763" s="46"/>
      <c r="K763" s="47">
        <f>SUM(K764,K788,K794,K797)</f>
        <v>10356</v>
      </c>
      <c r="L763" s="44">
        <v>0</v>
      </c>
      <c r="M763" s="45">
        <v>0</v>
      </c>
    </row>
    <row r="764" spans="1:13" ht="15">
      <c r="A764" s="68"/>
      <c r="B764" s="68"/>
      <c r="C764" s="68">
        <v>1</v>
      </c>
      <c r="D764" s="68" t="s">
        <v>680</v>
      </c>
      <c r="E764" s="29" t="s">
        <v>118</v>
      </c>
      <c r="F764" s="26">
        <v>0</v>
      </c>
      <c r="G764" s="26"/>
      <c r="H764" s="26">
        <v>0</v>
      </c>
      <c r="I764" s="26">
        <f>ROUND(H764,0)</f>
        <v>0</v>
      </c>
      <c r="J764" s="27"/>
      <c r="K764" s="28">
        <v>835</v>
      </c>
      <c r="L764" s="25">
        <v>0</v>
      </c>
      <c r="M764" s="26">
        <v>0</v>
      </c>
    </row>
    <row r="765" spans="1:13" ht="27">
      <c r="A765" s="68"/>
      <c r="B765" s="68"/>
      <c r="C765" s="68"/>
      <c r="D765" s="68"/>
      <c r="E765" s="29" t="s">
        <v>1598</v>
      </c>
      <c r="F765" s="26">
        <v>0</v>
      </c>
      <c r="G765" s="26">
        <v>0</v>
      </c>
      <c r="H765" s="26">
        <v>0</v>
      </c>
      <c r="I765" s="26"/>
      <c r="J765" s="30" t="s">
        <v>1599</v>
      </c>
      <c r="K765" s="28"/>
      <c r="L765" s="25"/>
      <c r="M765" s="26"/>
    </row>
    <row r="766" spans="1:13" ht="27">
      <c r="A766" s="68"/>
      <c r="B766" s="68"/>
      <c r="C766" s="68"/>
      <c r="D766" s="68"/>
      <c r="E766" s="29" t="s">
        <v>1600</v>
      </c>
      <c r="F766" s="26">
        <v>0</v>
      </c>
      <c r="G766" s="26">
        <v>0</v>
      </c>
      <c r="H766" s="26">
        <v>0</v>
      </c>
      <c r="I766" s="26"/>
      <c r="J766" s="30" t="s">
        <v>1601</v>
      </c>
      <c r="K766" s="28"/>
      <c r="L766" s="25"/>
      <c r="M766" s="26"/>
    </row>
    <row r="767" spans="1:13" ht="15">
      <c r="A767" s="68"/>
      <c r="B767" s="68"/>
      <c r="C767" s="68"/>
      <c r="D767" s="68"/>
      <c r="E767" s="29" t="s">
        <v>681</v>
      </c>
      <c r="F767" s="26">
        <v>0</v>
      </c>
      <c r="G767" s="26">
        <v>0</v>
      </c>
      <c r="H767" s="26">
        <v>0</v>
      </c>
      <c r="I767" s="26"/>
      <c r="J767" s="30" t="s">
        <v>1602</v>
      </c>
      <c r="K767" s="28"/>
      <c r="L767" s="25"/>
      <c r="M767" s="26"/>
    </row>
    <row r="768" spans="1:13" ht="27">
      <c r="A768" s="68"/>
      <c r="B768" s="68"/>
      <c r="C768" s="68"/>
      <c r="D768" s="68"/>
      <c r="E768" s="29" t="s">
        <v>681</v>
      </c>
      <c r="F768" s="26">
        <v>0</v>
      </c>
      <c r="G768" s="26">
        <v>0</v>
      </c>
      <c r="H768" s="26">
        <v>0</v>
      </c>
      <c r="I768" s="26"/>
      <c r="J768" s="30" t="s">
        <v>1603</v>
      </c>
      <c r="K768" s="28"/>
      <c r="L768" s="25"/>
      <c r="M768" s="26"/>
    </row>
    <row r="769" spans="1:13" ht="15">
      <c r="A769" s="68"/>
      <c r="B769" s="68"/>
      <c r="C769" s="68"/>
      <c r="D769" s="68"/>
      <c r="E769" s="29" t="s">
        <v>681</v>
      </c>
      <c r="F769" s="26">
        <v>0</v>
      </c>
      <c r="G769" s="26">
        <v>0</v>
      </c>
      <c r="H769" s="26">
        <v>0</v>
      </c>
      <c r="I769" s="26"/>
      <c r="J769" s="30" t="s">
        <v>1604</v>
      </c>
      <c r="K769" s="28"/>
      <c r="L769" s="25"/>
      <c r="M769" s="26"/>
    </row>
    <row r="770" spans="1:13" ht="27">
      <c r="A770" s="68"/>
      <c r="B770" s="68"/>
      <c r="C770" s="68"/>
      <c r="D770" s="68"/>
      <c r="E770" s="29" t="s">
        <v>1605</v>
      </c>
      <c r="F770" s="26">
        <v>0</v>
      </c>
      <c r="G770" s="26">
        <v>0</v>
      </c>
      <c r="H770" s="26">
        <v>0</v>
      </c>
      <c r="I770" s="26"/>
      <c r="J770" s="30" t="s">
        <v>1606</v>
      </c>
      <c r="K770" s="28"/>
      <c r="L770" s="25"/>
      <c r="M770" s="26"/>
    </row>
    <row r="771" spans="1:13" ht="15">
      <c r="A771" s="68"/>
      <c r="B771" s="68"/>
      <c r="C771" s="68"/>
      <c r="D771" s="68"/>
      <c r="E771" s="29" t="s">
        <v>685</v>
      </c>
      <c r="F771" s="26">
        <v>0</v>
      </c>
      <c r="G771" s="26">
        <v>0</v>
      </c>
      <c r="H771" s="26">
        <v>0</v>
      </c>
      <c r="I771" s="26"/>
      <c r="J771" s="30" t="s">
        <v>1607</v>
      </c>
      <c r="K771" s="28"/>
      <c r="L771" s="25"/>
      <c r="M771" s="26"/>
    </row>
    <row r="772" spans="1:13" ht="27">
      <c r="A772" s="68"/>
      <c r="B772" s="68"/>
      <c r="C772" s="68"/>
      <c r="D772" s="68"/>
      <c r="E772" s="29" t="s">
        <v>685</v>
      </c>
      <c r="F772" s="26">
        <v>0</v>
      </c>
      <c r="G772" s="26">
        <v>0</v>
      </c>
      <c r="H772" s="26">
        <v>0</v>
      </c>
      <c r="I772" s="26"/>
      <c r="J772" s="30" t="s">
        <v>1608</v>
      </c>
      <c r="K772" s="28"/>
      <c r="L772" s="25"/>
      <c r="M772" s="26"/>
    </row>
    <row r="773" spans="1:13" ht="27">
      <c r="A773" s="68"/>
      <c r="B773" s="68"/>
      <c r="C773" s="68"/>
      <c r="D773" s="68"/>
      <c r="E773" s="29" t="s">
        <v>1609</v>
      </c>
      <c r="F773" s="26">
        <v>0</v>
      </c>
      <c r="G773" s="26">
        <v>0</v>
      </c>
      <c r="H773" s="26">
        <v>0</v>
      </c>
      <c r="I773" s="26"/>
      <c r="J773" s="30" t="s">
        <v>1610</v>
      </c>
      <c r="K773" s="28"/>
      <c r="L773" s="25"/>
      <c r="M773" s="26"/>
    </row>
    <row r="774" spans="1:13" ht="15">
      <c r="A774" s="68"/>
      <c r="B774" s="68"/>
      <c r="C774" s="68"/>
      <c r="D774" s="68"/>
      <c r="E774" s="29" t="s">
        <v>1611</v>
      </c>
      <c r="F774" s="26">
        <v>0</v>
      </c>
      <c r="G774" s="26">
        <v>0</v>
      </c>
      <c r="H774" s="26">
        <v>0</v>
      </c>
      <c r="I774" s="26"/>
      <c r="J774" s="30" t="s">
        <v>1612</v>
      </c>
      <c r="K774" s="28"/>
      <c r="L774" s="25"/>
      <c r="M774" s="26"/>
    </row>
    <row r="775" spans="1:13" ht="27">
      <c r="A775" s="68"/>
      <c r="B775" s="68"/>
      <c r="C775" s="68"/>
      <c r="D775" s="68"/>
      <c r="E775" s="29" t="s">
        <v>1611</v>
      </c>
      <c r="F775" s="26">
        <v>0</v>
      </c>
      <c r="G775" s="26">
        <v>0</v>
      </c>
      <c r="H775" s="26">
        <v>0</v>
      </c>
      <c r="I775" s="26"/>
      <c r="J775" s="30" t="s">
        <v>1613</v>
      </c>
      <c r="K775" s="28"/>
      <c r="L775" s="25"/>
      <c r="M775" s="26"/>
    </row>
    <row r="776" spans="1:13" ht="27">
      <c r="A776" s="68"/>
      <c r="B776" s="68"/>
      <c r="C776" s="68"/>
      <c r="D776" s="68"/>
      <c r="E776" s="29" t="s">
        <v>1614</v>
      </c>
      <c r="F776" s="26">
        <v>0</v>
      </c>
      <c r="G776" s="26">
        <v>0</v>
      </c>
      <c r="H776" s="26">
        <v>0</v>
      </c>
      <c r="I776" s="26"/>
      <c r="J776" s="30" t="s">
        <v>1615</v>
      </c>
      <c r="K776" s="28"/>
      <c r="L776" s="25"/>
      <c r="M776" s="26"/>
    </row>
    <row r="777" spans="1:13" ht="27">
      <c r="A777" s="68"/>
      <c r="B777" s="68"/>
      <c r="C777" s="68"/>
      <c r="D777" s="68"/>
      <c r="E777" s="29" t="s">
        <v>1616</v>
      </c>
      <c r="F777" s="26">
        <v>0</v>
      </c>
      <c r="G777" s="26">
        <v>0</v>
      </c>
      <c r="H777" s="26">
        <v>0</v>
      </c>
      <c r="I777" s="26"/>
      <c r="J777" s="30" t="s">
        <v>1617</v>
      </c>
      <c r="K777" s="28"/>
      <c r="L777" s="25"/>
      <c r="M777" s="26"/>
    </row>
    <row r="778" spans="1:13" ht="27">
      <c r="A778" s="68"/>
      <c r="B778" s="68"/>
      <c r="C778" s="68"/>
      <c r="D778" s="68"/>
      <c r="E778" s="29" t="s">
        <v>1618</v>
      </c>
      <c r="F778" s="26">
        <v>0</v>
      </c>
      <c r="G778" s="26">
        <v>0</v>
      </c>
      <c r="H778" s="26">
        <v>0</v>
      </c>
      <c r="I778" s="26"/>
      <c r="J778" s="30" t="s">
        <v>1619</v>
      </c>
      <c r="K778" s="28"/>
      <c r="L778" s="25"/>
      <c r="M778" s="26"/>
    </row>
    <row r="779" spans="1:13" ht="27">
      <c r="A779" s="68"/>
      <c r="B779" s="68"/>
      <c r="C779" s="68"/>
      <c r="D779" s="68"/>
      <c r="E779" s="29" t="s">
        <v>1620</v>
      </c>
      <c r="F779" s="26">
        <v>0</v>
      </c>
      <c r="G779" s="26">
        <v>0</v>
      </c>
      <c r="H779" s="26">
        <v>0</v>
      </c>
      <c r="I779" s="26"/>
      <c r="J779" s="30" t="s">
        <v>1621</v>
      </c>
      <c r="K779" s="28"/>
      <c r="L779" s="25"/>
      <c r="M779" s="26"/>
    </row>
    <row r="780" spans="1:13" ht="27">
      <c r="A780" s="68"/>
      <c r="B780" s="68"/>
      <c r="C780" s="68"/>
      <c r="D780" s="68"/>
      <c r="E780" s="29" t="s">
        <v>1622</v>
      </c>
      <c r="F780" s="26">
        <v>0</v>
      </c>
      <c r="G780" s="26">
        <v>0</v>
      </c>
      <c r="H780" s="26">
        <v>0</v>
      </c>
      <c r="I780" s="26"/>
      <c r="J780" s="30" t="s">
        <v>1623</v>
      </c>
      <c r="K780" s="28"/>
      <c r="L780" s="25"/>
      <c r="M780" s="26"/>
    </row>
    <row r="781" spans="1:13" ht="15">
      <c r="A781" s="68"/>
      <c r="B781" s="68"/>
      <c r="C781" s="68"/>
      <c r="D781" s="68"/>
      <c r="E781" s="29" t="s">
        <v>1624</v>
      </c>
      <c r="F781" s="26">
        <v>0</v>
      </c>
      <c r="G781" s="26">
        <v>0</v>
      </c>
      <c r="H781" s="26">
        <v>0</v>
      </c>
      <c r="I781" s="26"/>
      <c r="J781" s="30" t="s">
        <v>1625</v>
      </c>
      <c r="K781" s="28"/>
      <c r="L781" s="25"/>
      <c r="M781" s="26"/>
    </row>
    <row r="782" spans="1:13" ht="15">
      <c r="A782" s="68"/>
      <c r="B782" s="68"/>
      <c r="C782" s="68"/>
      <c r="D782" s="68"/>
      <c r="E782" s="29" t="s">
        <v>1626</v>
      </c>
      <c r="F782" s="26">
        <v>0</v>
      </c>
      <c r="G782" s="26">
        <v>0</v>
      </c>
      <c r="H782" s="26">
        <v>0</v>
      </c>
      <c r="I782" s="26"/>
      <c r="J782" s="30" t="s">
        <v>1627</v>
      </c>
      <c r="K782" s="28"/>
      <c r="L782" s="25"/>
      <c r="M782" s="26"/>
    </row>
    <row r="783" spans="1:13" ht="27">
      <c r="A783" s="68"/>
      <c r="B783" s="68"/>
      <c r="C783" s="68"/>
      <c r="D783" s="68"/>
      <c r="E783" s="29" t="s">
        <v>1628</v>
      </c>
      <c r="F783" s="26">
        <v>0</v>
      </c>
      <c r="G783" s="26">
        <v>0</v>
      </c>
      <c r="H783" s="26">
        <v>0</v>
      </c>
      <c r="I783" s="26"/>
      <c r="J783" s="30" t="s">
        <v>1629</v>
      </c>
      <c r="K783" s="28"/>
      <c r="L783" s="25"/>
      <c r="M783" s="26"/>
    </row>
    <row r="784" spans="1:13" ht="27">
      <c r="A784" s="68"/>
      <c r="B784" s="68"/>
      <c r="C784" s="68"/>
      <c r="D784" s="68"/>
      <c r="E784" s="29" t="s">
        <v>1630</v>
      </c>
      <c r="F784" s="26">
        <v>0</v>
      </c>
      <c r="G784" s="26">
        <v>0</v>
      </c>
      <c r="H784" s="26">
        <v>0</v>
      </c>
      <c r="I784" s="26"/>
      <c r="J784" s="30" t="s">
        <v>1631</v>
      </c>
      <c r="K784" s="28"/>
      <c r="L784" s="25"/>
      <c r="M784" s="26"/>
    </row>
    <row r="785" spans="1:13" ht="27">
      <c r="A785" s="68"/>
      <c r="B785" s="68"/>
      <c r="C785" s="68"/>
      <c r="D785" s="68"/>
      <c r="E785" s="29" t="s">
        <v>1632</v>
      </c>
      <c r="F785" s="26">
        <v>0</v>
      </c>
      <c r="G785" s="26">
        <v>0</v>
      </c>
      <c r="H785" s="26">
        <v>0</v>
      </c>
      <c r="I785" s="26"/>
      <c r="J785" s="30" t="s">
        <v>1633</v>
      </c>
      <c r="K785" s="28"/>
      <c r="L785" s="25"/>
      <c r="M785" s="26"/>
    </row>
    <row r="786" spans="1:13" ht="27">
      <c r="A786" s="68"/>
      <c r="B786" s="68"/>
      <c r="C786" s="68"/>
      <c r="D786" s="68"/>
      <c r="E786" s="29" t="s">
        <v>1634</v>
      </c>
      <c r="F786" s="26">
        <v>0</v>
      </c>
      <c r="G786" s="26">
        <v>0</v>
      </c>
      <c r="H786" s="26">
        <v>0</v>
      </c>
      <c r="I786" s="26"/>
      <c r="J786" s="30" t="s">
        <v>1635</v>
      </c>
      <c r="K786" s="28"/>
      <c r="L786" s="25"/>
      <c r="M786" s="26"/>
    </row>
    <row r="787" spans="1:13" ht="27">
      <c r="A787" s="68"/>
      <c r="B787" s="68"/>
      <c r="C787" s="68"/>
      <c r="D787" s="68"/>
      <c r="E787" s="29" t="s">
        <v>687</v>
      </c>
      <c r="F787" s="26">
        <v>0</v>
      </c>
      <c r="G787" s="26">
        <v>0</v>
      </c>
      <c r="H787" s="26">
        <v>0</v>
      </c>
      <c r="I787" s="26"/>
      <c r="J787" s="30" t="s">
        <v>1636</v>
      </c>
      <c r="K787" s="28"/>
      <c r="L787" s="25"/>
      <c r="M787" s="26"/>
    </row>
    <row r="788" spans="1:13" ht="15">
      <c r="A788" s="68"/>
      <c r="B788" s="68"/>
      <c r="C788" s="68">
        <v>2</v>
      </c>
      <c r="D788" s="68" t="s">
        <v>1637</v>
      </c>
      <c r="E788" s="29" t="s">
        <v>118</v>
      </c>
      <c r="F788" s="26">
        <v>0</v>
      </c>
      <c r="G788" s="26"/>
      <c r="H788" s="26">
        <v>0</v>
      </c>
      <c r="I788" s="26">
        <f>ROUND(H788,0)</f>
        <v>0</v>
      </c>
      <c r="J788" s="27"/>
      <c r="K788" s="28">
        <v>3869</v>
      </c>
      <c r="L788" s="25">
        <v>0</v>
      </c>
      <c r="M788" s="26">
        <v>0</v>
      </c>
    </row>
    <row r="789" spans="1:13" ht="15">
      <c r="A789" s="68"/>
      <c r="B789" s="68"/>
      <c r="C789" s="68"/>
      <c r="D789" s="68"/>
      <c r="E789" s="29" t="s">
        <v>1638</v>
      </c>
      <c r="F789" s="26">
        <v>0</v>
      </c>
      <c r="G789" s="26">
        <v>0</v>
      </c>
      <c r="H789" s="26">
        <v>0</v>
      </c>
      <c r="I789" s="26"/>
      <c r="J789" s="30" t="s">
        <v>1639</v>
      </c>
      <c r="K789" s="28"/>
      <c r="L789" s="25"/>
      <c r="M789" s="26"/>
    </row>
    <row r="790" spans="1:13" ht="27">
      <c r="A790" s="68"/>
      <c r="B790" s="68"/>
      <c r="C790" s="68"/>
      <c r="D790" s="68"/>
      <c r="E790" s="29" t="s">
        <v>1640</v>
      </c>
      <c r="F790" s="26">
        <v>0</v>
      </c>
      <c r="G790" s="26">
        <v>0</v>
      </c>
      <c r="H790" s="26">
        <v>0</v>
      </c>
      <c r="I790" s="26"/>
      <c r="J790" s="30" t="s">
        <v>1641</v>
      </c>
      <c r="K790" s="28"/>
      <c r="L790" s="25"/>
      <c r="M790" s="26"/>
    </row>
    <row r="791" spans="1:13" ht="27">
      <c r="A791" s="68"/>
      <c r="B791" s="68"/>
      <c r="C791" s="68"/>
      <c r="D791" s="68"/>
      <c r="E791" s="29" t="s">
        <v>1642</v>
      </c>
      <c r="F791" s="26">
        <v>0</v>
      </c>
      <c r="G791" s="26">
        <v>0</v>
      </c>
      <c r="H791" s="26">
        <v>0</v>
      </c>
      <c r="I791" s="26"/>
      <c r="J791" s="30" t="s">
        <v>1643</v>
      </c>
      <c r="K791" s="28"/>
      <c r="L791" s="25"/>
      <c r="M791" s="26"/>
    </row>
    <row r="792" spans="1:13" ht="27">
      <c r="A792" s="68"/>
      <c r="B792" s="68"/>
      <c r="C792" s="68"/>
      <c r="D792" s="68"/>
      <c r="E792" s="29" t="s">
        <v>1644</v>
      </c>
      <c r="F792" s="26">
        <v>0</v>
      </c>
      <c r="G792" s="26">
        <v>0</v>
      </c>
      <c r="H792" s="26">
        <v>0</v>
      </c>
      <c r="I792" s="26"/>
      <c r="J792" s="30" t="s">
        <v>1645</v>
      </c>
      <c r="K792" s="28"/>
      <c r="L792" s="25"/>
      <c r="M792" s="26"/>
    </row>
    <row r="793" spans="1:13" ht="15">
      <c r="A793" s="68"/>
      <c r="B793" s="68"/>
      <c r="C793" s="68"/>
      <c r="D793" s="68"/>
      <c r="E793" s="29" t="s">
        <v>1646</v>
      </c>
      <c r="F793" s="26">
        <v>0</v>
      </c>
      <c r="G793" s="26">
        <v>0</v>
      </c>
      <c r="H793" s="26">
        <v>0</v>
      </c>
      <c r="I793" s="26"/>
      <c r="J793" s="30" t="s">
        <v>1602</v>
      </c>
      <c r="K793" s="28"/>
      <c r="L793" s="25"/>
      <c r="M793" s="26"/>
    </row>
    <row r="794" spans="1:13" ht="15">
      <c r="A794" s="68"/>
      <c r="B794" s="68"/>
      <c r="C794" s="68">
        <v>3</v>
      </c>
      <c r="D794" s="68" t="s">
        <v>693</v>
      </c>
      <c r="E794" s="29" t="s">
        <v>118</v>
      </c>
      <c r="F794" s="26">
        <v>0</v>
      </c>
      <c r="G794" s="26"/>
      <c r="H794" s="26">
        <v>0</v>
      </c>
      <c r="I794" s="26">
        <f>ROUND(H794,0)</f>
        <v>0</v>
      </c>
      <c r="J794" s="27"/>
      <c r="K794" s="28">
        <v>5410</v>
      </c>
      <c r="L794" s="25">
        <v>0</v>
      </c>
      <c r="M794" s="26">
        <v>0</v>
      </c>
    </row>
    <row r="795" spans="1:13" ht="27">
      <c r="A795" s="68"/>
      <c r="B795" s="68"/>
      <c r="C795" s="68"/>
      <c r="D795" s="68"/>
      <c r="E795" s="29" t="s">
        <v>1647</v>
      </c>
      <c r="F795" s="26">
        <v>0</v>
      </c>
      <c r="G795" s="26">
        <v>0</v>
      </c>
      <c r="H795" s="26">
        <v>0</v>
      </c>
      <c r="I795" s="26"/>
      <c r="J795" s="30" t="s">
        <v>1648</v>
      </c>
      <c r="K795" s="28"/>
      <c r="L795" s="25"/>
      <c r="M795" s="26"/>
    </row>
    <row r="796" spans="1:13" ht="27">
      <c r="A796" s="68"/>
      <c r="B796" s="68"/>
      <c r="C796" s="68"/>
      <c r="D796" s="68"/>
      <c r="E796" s="29" t="s">
        <v>707</v>
      </c>
      <c r="F796" s="26">
        <v>0</v>
      </c>
      <c r="G796" s="26">
        <v>0</v>
      </c>
      <c r="H796" s="26">
        <v>0</v>
      </c>
      <c r="I796" s="26"/>
      <c r="J796" s="30" t="s">
        <v>1649</v>
      </c>
      <c r="K796" s="28"/>
      <c r="L796" s="25"/>
      <c r="M796" s="26"/>
    </row>
    <row r="797" spans="1:13" ht="15">
      <c r="A797" s="68">
        <v>13</v>
      </c>
      <c r="B797" s="68" t="s">
        <v>2168</v>
      </c>
      <c r="C797" s="68">
        <v>4</v>
      </c>
      <c r="D797" s="68" t="s">
        <v>709</v>
      </c>
      <c r="E797" s="29" t="s">
        <v>118</v>
      </c>
      <c r="F797" s="26">
        <v>0</v>
      </c>
      <c r="G797" s="26"/>
      <c r="H797" s="26">
        <v>0</v>
      </c>
      <c r="I797" s="26">
        <f>ROUND(H797,0)</f>
        <v>0</v>
      </c>
      <c r="J797" s="27"/>
      <c r="K797" s="28">
        <v>242</v>
      </c>
      <c r="L797" s="25">
        <v>0</v>
      </c>
      <c r="M797" s="26">
        <v>0</v>
      </c>
    </row>
    <row r="798" spans="1:13" ht="27">
      <c r="A798" s="68"/>
      <c r="B798" s="68"/>
      <c r="C798" s="68"/>
      <c r="D798" s="68"/>
      <c r="E798" s="29" t="s">
        <v>1650</v>
      </c>
      <c r="F798" s="26">
        <v>0</v>
      </c>
      <c r="G798" s="26">
        <v>0</v>
      </c>
      <c r="H798" s="26">
        <v>0</v>
      </c>
      <c r="I798" s="26"/>
      <c r="J798" s="30" t="s">
        <v>1651</v>
      </c>
      <c r="K798" s="28"/>
      <c r="L798" s="25"/>
      <c r="M798" s="26"/>
    </row>
    <row r="799" spans="1:13" ht="15">
      <c r="A799" s="68"/>
      <c r="B799" s="68"/>
      <c r="C799" s="68"/>
      <c r="D799" s="68"/>
      <c r="E799" s="29" t="s">
        <v>1652</v>
      </c>
      <c r="F799" s="26">
        <v>0</v>
      </c>
      <c r="G799" s="26">
        <v>0</v>
      </c>
      <c r="H799" s="26">
        <v>0</v>
      </c>
      <c r="I799" s="26"/>
      <c r="J799" s="30" t="s">
        <v>1653</v>
      </c>
      <c r="K799" s="28"/>
      <c r="L799" s="25"/>
      <c r="M799" s="26"/>
    </row>
    <row r="800" spans="1:13" ht="27">
      <c r="A800" s="68"/>
      <c r="B800" s="68"/>
      <c r="C800" s="68"/>
      <c r="D800" s="68"/>
      <c r="E800" s="29" t="s">
        <v>1654</v>
      </c>
      <c r="F800" s="26">
        <v>0</v>
      </c>
      <c r="G800" s="26">
        <v>0</v>
      </c>
      <c r="H800" s="26">
        <v>0</v>
      </c>
      <c r="I800" s="26"/>
      <c r="J800" s="30" t="s">
        <v>1655</v>
      </c>
      <c r="K800" s="28"/>
      <c r="L800" s="25"/>
      <c r="M800" s="26"/>
    </row>
    <row r="801" spans="1:13" ht="15">
      <c r="A801" s="68"/>
      <c r="B801" s="68"/>
      <c r="C801" s="68"/>
      <c r="D801" s="68"/>
      <c r="E801" s="29" t="s">
        <v>711</v>
      </c>
      <c r="F801" s="26">
        <v>0</v>
      </c>
      <c r="G801" s="26">
        <v>0</v>
      </c>
      <c r="H801" s="26">
        <v>0</v>
      </c>
      <c r="I801" s="26"/>
      <c r="J801" s="30" t="s">
        <v>1604</v>
      </c>
      <c r="K801" s="28"/>
      <c r="L801" s="25"/>
      <c r="M801" s="26"/>
    </row>
    <row r="802" spans="1:13" ht="15">
      <c r="A802" s="68"/>
      <c r="B802" s="68"/>
      <c r="C802" s="68"/>
      <c r="D802" s="68"/>
      <c r="E802" s="29" t="s">
        <v>1656</v>
      </c>
      <c r="F802" s="26">
        <v>0</v>
      </c>
      <c r="G802" s="26">
        <v>0</v>
      </c>
      <c r="H802" s="26">
        <v>0</v>
      </c>
      <c r="I802" s="26"/>
      <c r="J802" s="30" t="s">
        <v>1639</v>
      </c>
      <c r="K802" s="28"/>
      <c r="L802" s="25"/>
      <c r="M802" s="26"/>
    </row>
    <row r="803" spans="1:13" ht="15">
      <c r="A803" s="68"/>
      <c r="B803" s="68"/>
      <c r="C803" s="68"/>
      <c r="D803" s="68"/>
      <c r="E803" s="29" t="s">
        <v>1657</v>
      </c>
      <c r="F803" s="26">
        <v>0</v>
      </c>
      <c r="G803" s="26">
        <v>0</v>
      </c>
      <c r="H803" s="26">
        <v>0</v>
      </c>
      <c r="I803" s="26"/>
      <c r="J803" s="30" t="s">
        <v>1607</v>
      </c>
      <c r="K803" s="28"/>
      <c r="L803" s="25"/>
      <c r="M803" s="26"/>
    </row>
    <row r="804" spans="1:13" ht="15">
      <c r="A804" s="68"/>
      <c r="B804" s="68"/>
      <c r="C804" s="68"/>
      <c r="D804" s="68"/>
      <c r="E804" s="29" t="s">
        <v>1657</v>
      </c>
      <c r="F804" s="26">
        <v>0</v>
      </c>
      <c r="G804" s="26">
        <v>0</v>
      </c>
      <c r="H804" s="26">
        <v>0</v>
      </c>
      <c r="I804" s="26"/>
      <c r="J804" s="30" t="s">
        <v>1658</v>
      </c>
      <c r="K804" s="28"/>
      <c r="L804" s="25"/>
      <c r="M804" s="26"/>
    </row>
    <row r="805" spans="1:13" ht="27">
      <c r="A805" s="68"/>
      <c r="B805" s="68"/>
      <c r="C805" s="68"/>
      <c r="D805" s="68"/>
      <c r="E805" s="29" t="s">
        <v>1659</v>
      </c>
      <c r="F805" s="26">
        <v>0</v>
      </c>
      <c r="G805" s="26">
        <v>0</v>
      </c>
      <c r="H805" s="26">
        <v>0</v>
      </c>
      <c r="I805" s="26"/>
      <c r="J805" s="30" t="s">
        <v>1660</v>
      </c>
      <c r="K805" s="28"/>
      <c r="L805" s="25"/>
      <c r="M805" s="26"/>
    </row>
    <row r="806" spans="1:13" ht="15">
      <c r="A806" s="68"/>
      <c r="B806" s="68"/>
      <c r="C806" s="68"/>
      <c r="D806" s="68"/>
      <c r="E806" s="29" t="s">
        <v>1661</v>
      </c>
      <c r="F806" s="26">
        <v>0</v>
      </c>
      <c r="G806" s="26">
        <v>0</v>
      </c>
      <c r="H806" s="26">
        <v>0</v>
      </c>
      <c r="I806" s="26"/>
      <c r="J806" s="30" t="s">
        <v>1602</v>
      </c>
      <c r="K806" s="28"/>
      <c r="L806" s="25"/>
      <c r="M806" s="26"/>
    </row>
    <row r="807" spans="1:13" ht="27">
      <c r="A807" s="68"/>
      <c r="B807" s="68"/>
      <c r="C807" s="68"/>
      <c r="D807" s="68"/>
      <c r="E807" s="29" t="s">
        <v>1662</v>
      </c>
      <c r="F807" s="26">
        <v>0</v>
      </c>
      <c r="G807" s="26">
        <v>0</v>
      </c>
      <c r="H807" s="26">
        <v>0</v>
      </c>
      <c r="I807" s="26"/>
      <c r="J807" s="30" t="s">
        <v>1660</v>
      </c>
      <c r="K807" s="28"/>
      <c r="L807" s="25"/>
      <c r="M807" s="26"/>
    </row>
    <row r="808" spans="1:13" ht="15">
      <c r="A808" s="68"/>
      <c r="B808" s="68"/>
      <c r="C808" s="68"/>
      <c r="D808" s="68"/>
      <c r="E808" s="29" t="s">
        <v>1662</v>
      </c>
      <c r="F808" s="26">
        <v>0</v>
      </c>
      <c r="G808" s="26">
        <v>0</v>
      </c>
      <c r="H808" s="26">
        <v>0</v>
      </c>
      <c r="I808" s="26"/>
      <c r="J808" s="30" t="s">
        <v>1627</v>
      </c>
      <c r="K808" s="28"/>
      <c r="L808" s="25"/>
      <c r="M808" s="26"/>
    </row>
    <row r="809" spans="1:13" ht="27">
      <c r="A809" s="68"/>
      <c r="B809" s="68"/>
      <c r="C809" s="68"/>
      <c r="D809" s="68"/>
      <c r="E809" s="29" t="s">
        <v>1663</v>
      </c>
      <c r="F809" s="26">
        <v>0</v>
      </c>
      <c r="G809" s="26">
        <v>0</v>
      </c>
      <c r="H809" s="26">
        <v>0</v>
      </c>
      <c r="I809" s="26"/>
      <c r="J809" s="30" t="s">
        <v>1648</v>
      </c>
      <c r="K809" s="28"/>
      <c r="L809" s="25"/>
      <c r="M809" s="26"/>
    </row>
    <row r="810" spans="1:13" ht="27">
      <c r="A810" s="68"/>
      <c r="B810" s="68"/>
      <c r="C810" s="68"/>
      <c r="D810" s="68"/>
      <c r="E810" s="29" t="s">
        <v>1664</v>
      </c>
      <c r="F810" s="26">
        <v>0</v>
      </c>
      <c r="G810" s="26">
        <v>0</v>
      </c>
      <c r="H810" s="26">
        <v>0</v>
      </c>
      <c r="I810" s="26"/>
      <c r="J810" s="30" t="s">
        <v>1665</v>
      </c>
      <c r="K810" s="28"/>
      <c r="L810" s="25"/>
      <c r="M810" s="26"/>
    </row>
    <row r="811" spans="1:13" s="49" customFormat="1" ht="14.25">
      <c r="A811" s="68">
        <v>14</v>
      </c>
      <c r="B811" s="68" t="s">
        <v>52</v>
      </c>
      <c r="C811" s="66" t="s">
        <v>64</v>
      </c>
      <c r="D811" s="66"/>
      <c r="E811" s="75"/>
      <c r="F811" s="45">
        <v>6272</v>
      </c>
      <c r="G811" s="45"/>
      <c r="H811" s="45">
        <v>98282.661201199997</v>
      </c>
      <c r="I811" s="45">
        <f>SUM(I812:I926)</f>
        <v>98283</v>
      </c>
      <c r="J811" s="46"/>
      <c r="K811" s="47">
        <f>SUM(K812,K829,K839,K848)</f>
        <v>0</v>
      </c>
      <c r="L811" s="44">
        <v>0</v>
      </c>
      <c r="M811" s="45">
        <v>98283</v>
      </c>
    </row>
    <row r="812" spans="1:13" ht="15">
      <c r="A812" s="68"/>
      <c r="B812" s="68"/>
      <c r="C812" s="68">
        <v>1</v>
      </c>
      <c r="D812" s="68" t="s">
        <v>237</v>
      </c>
      <c r="E812" s="29" t="s">
        <v>118</v>
      </c>
      <c r="F812" s="26">
        <v>164</v>
      </c>
      <c r="G812" s="26"/>
      <c r="H812" s="26">
        <v>469.66199999999998</v>
      </c>
      <c r="I812" s="26">
        <f>ROUND(H812,0)</f>
        <v>470</v>
      </c>
      <c r="J812" s="27"/>
      <c r="K812" s="28">
        <v>0</v>
      </c>
      <c r="L812" s="25">
        <v>0</v>
      </c>
      <c r="M812" s="26">
        <v>470</v>
      </c>
    </row>
    <row r="813" spans="1:13" ht="27">
      <c r="A813" s="68"/>
      <c r="B813" s="68"/>
      <c r="C813" s="68"/>
      <c r="D813" s="68"/>
      <c r="E813" s="29" t="s">
        <v>1666</v>
      </c>
      <c r="F813" s="26">
        <v>2</v>
      </c>
      <c r="G813" s="26">
        <v>3.2549999999999999</v>
      </c>
      <c r="H813" s="26">
        <v>6.51</v>
      </c>
      <c r="I813" s="26"/>
      <c r="J813" s="30" t="s">
        <v>1273</v>
      </c>
      <c r="K813" s="28"/>
      <c r="L813" s="25"/>
      <c r="M813" s="26"/>
    </row>
    <row r="814" spans="1:13" ht="27">
      <c r="A814" s="68"/>
      <c r="B814" s="68"/>
      <c r="C814" s="68"/>
      <c r="D814" s="68"/>
      <c r="E814" s="29" t="s">
        <v>1667</v>
      </c>
      <c r="F814" s="26">
        <v>13</v>
      </c>
      <c r="G814" s="26">
        <v>2.6850000000000001</v>
      </c>
      <c r="H814" s="26">
        <v>34.905000000000001</v>
      </c>
      <c r="I814" s="26"/>
      <c r="J814" s="30" t="s">
        <v>1668</v>
      </c>
      <c r="K814" s="28"/>
      <c r="L814" s="25"/>
      <c r="M814" s="26"/>
    </row>
    <row r="815" spans="1:13" ht="27">
      <c r="A815" s="68"/>
      <c r="B815" s="68"/>
      <c r="C815" s="68"/>
      <c r="D815" s="68"/>
      <c r="E815" s="29" t="s">
        <v>1669</v>
      </c>
      <c r="F815" s="26">
        <v>6</v>
      </c>
      <c r="G815" s="26">
        <v>3.2549999999999999</v>
      </c>
      <c r="H815" s="26">
        <v>19.53</v>
      </c>
      <c r="I815" s="26"/>
      <c r="J815" s="30" t="s">
        <v>1238</v>
      </c>
      <c r="K815" s="28"/>
      <c r="L815" s="25"/>
      <c r="M815" s="26"/>
    </row>
    <row r="816" spans="1:13" ht="27">
      <c r="A816" s="68"/>
      <c r="B816" s="68"/>
      <c r="C816" s="68"/>
      <c r="D816" s="68"/>
      <c r="E816" s="29" t="s">
        <v>1670</v>
      </c>
      <c r="F816" s="26">
        <v>24</v>
      </c>
      <c r="G816" s="26">
        <v>2.6850000000000001</v>
      </c>
      <c r="H816" s="26">
        <v>64.44</v>
      </c>
      <c r="I816" s="26"/>
      <c r="J816" s="30" t="s">
        <v>1671</v>
      </c>
      <c r="K816" s="28"/>
      <c r="L816" s="25"/>
      <c r="M816" s="26"/>
    </row>
    <row r="817" spans="1:13" ht="27">
      <c r="A817" s="68"/>
      <c r="B817" s="68"/>
      <c r="C817" s="68"/>
      <c r="D817" s="68"/>
      <c r="E817" s="29" t="s">
        <v>1672</v>
      </c>
      <c r="F817" s="26">
        <v>5</v>
      </c>
      <c r="G817" s="26">
        <v>3.2303999999999999</v>
      </c>
      <c r="H817" s="26">
        <v>16.152000000000001</v>
      </c>
      <c r="I817" s="26"/>
      <c r="J817" s="30" t="s">
        <v>1673</v>
      </c>
      <c r="K817" s="28"/>
      <c r="L817" s="25"/>
      <c r="M817" s="26"/>
    </row>
    <row r="818" spans="1:13" ht="27">
      <c r="A818" s="68"/>
      <c r="B818" s="68"/>
      <c r="C818" s="68"/>
      <c r="D818" s="68"/>
      <c r="E818" s="29" t="s">
        <v>719</v>
      </c>
      <c r="F818" s="26">
        <v>3</v>
      </c>
      <c r="G818" s="26">
        <v>1.8864000000000001</v>
      </c>
      <c r="H818" s="26">
        <v>5.6592000000000002</v>
      </c>
      <c r="I818" s="26"/>
      <c r="J818" s="30" t="s">
        <v>1273</v>
      </c>
      <c r="K818" s="28"/>
      <c r="L818" s="25"/>
      <c r="M818" s="26"/>
    </row>
    <row r="819" spans="1:13" ht="27">
      <c r="A819" s="68"/>
      <c r="B819" s="68"/>
      <c r="C819" s="68"/>
      <c r="D819" s="68"/>
      <c r="E819" s="29" t="s">
        <v>719</v>
      </c>
      <c r="F819" s="26">
        <v>0</v>
      </c>
      <c r="G819" s="26">
        <v>0</v>
      </c>
      <c r="H819" s="26">
        <v>0</v>
      </c>
      <c r="I819" s="26"/>
      <c r="J819" s="30" t="s">
        <v>1244</v>
      </c>
      <c r="K819" s="28"/>
      <c r="L819" s="25"/>
      <c r="M819" s="26"/>
    </row>
    <row r="820" spans="1:13" ht="27">
      <c r="A820" s="68"/>
      <c r="B820" s="68"/>
      <c r="C820" s="68"/>
      <c r="D820" s="68"/>
      <c r="E820" s="29" t="s">
        <v>721</v>
      </c>
      <c r="F820" s="26">
        <v>17</v>
      </c>
      <c r="G820" s="26">
        <v>2.2511999999999999</v>
      </c>
      <c r="H820" s="26">
        <v>38.270400000000002</v>
      </c>
      <c r="I820" s="26"/>
      <c r="J820" s="30" t="s">
        <v>1674</v>
      </c>
      <c r="K820" s="28"/>
      <c r="L820" s="25"/>
      <c r="M820" s="26"/>
    </row>
    <row r="821" spans="1:13" ht="27">
      <c r="A821" s="68"/>
      <c r="B821" s="68"/>
      <c r="C821" s="68"/>
      <c r="D821" s="68"/>
      <c r="E821" s="29" t="s">
        <v>721</v>
      </c>
      <c r="F821" s="26">
        <v>8</v>
      </c>
      <c r="G821" s="26">
        <v>3.2549999999999999</v>
      </c>
      <c r="H821" s="26">
        <v>26.04</v>
      </c>
      <c r="I821" s="26"/>
      <c r="J821" s="30" t="s">
        <v>1675</v>
      </c>
      <c r="K821" s="28"/>
      <c r="L821" s="25"/>
      <c r="M821" s="26"/>
    </row>
    <row r="822" spans="1:13" ht="27">
      <c r="A822" s="68"/>
      <c r="B822" s="68"/>
      <c r="C822" s="68"/>
      <c r="D822" s="68"/>
      <c r="E822" s="29" t="s">
        <v>721</v>
      </c>
      <c r="F822" s="26">
        <v>1</v>
      </c>
      <c r="G822" s="26">
        <v>5.6280000000000001</v>
      </c>
      <c r="H822" s="26">
        <v>5.6280000000000001</v>
      </c>
      <c r="I822" s="26"/>
      <c r="J822" s="30" t="s">
        <v>1676</v>
      </c>
      <c r="K822" s="28"/>
      <c r="L822" s="25"/>
      <c r="M822" s="26"/>
    </row>
    <row r="823" spans="1:13" ht="27">
      <c r="A823" s="68"/>
      <c r="B823" s="68"/>
      <c r="C823" s="68"/>
      <c r="D823" s="68"/>
      <c r="E823" s="29" t="s">
        <v>723</v>
      </c>
      <c r="F823" s="26">
        <v>15</v>
      </c>
      <c r="G823" s="26">
        <v>1.8864000000000001</v>
      </c>
      <c r="H823" s="26">
        <v>28.295999999999999</v>
      </c>
      <c r="I823" s="26"/>
      <c r="J823" s="30" t="s">
        <v>1677</v>
      </c>
      <c r="K823" s="28"/>
      <c r="L823" s="25"/>
      <c r="M823" s="26"/>
    </row>
    <row r="824" spans="1:13" ht="27">
      <c r="A824" s="68"/>
      <c r="B824" s="68"/>
      <c r="C824" s="68"/>
      <c r="D824" s="68"/>
      <c r="E824" s="29" t="s">
        <v>723</v>
      </c>
      <c r="F824" s="26">
        <v>3</v>
      </c>
      <c r="G824" s="26">
        <v>2.6850000000000001</v>
      </c>
      <c r="H824" s="26">
        <v>8.0549999999999997</v>
      </c>
      <c r="I824" s="26"/>
      <c r="J824" s="30" t="s">
        <v>1678</v>
      </c>
      <c r="K824" s="28"/>
      <c r="L824" s="25"/>
      <c r="M824" s="26"/>
    </row>
    <row r="825" spans="1:13" ht="27">
      <c r="A825" s="68"/>
      <c r="B825" s="68"/>
      <c r="C825" s="68"/>
      <c r="D825" s="68"/>
      <c r="E825" s="29" t="s">
        <v>723</v>
      </c>
      <c r="F825" s="26">
        <v>3</v>
      </c>
      <c r="G825" s="26">
        <v>4.7160000000000002</v>
      </c>
      <c r="H825" s="26">
        <v>14.148</v>
      </c>
      <c r="I825" s="26"/>
      <c r="J825" s="30" t="s">
        <v>1244</v>
      </c>
      <c r="K825" s="28"/>
      <c r="L825" s="25"/>
      <c r="M825" s="26"/>
    </row>
    <row r="826" spans="1:13" ht="27">
      <c r="A826" s="68"/>
      <c r="B826" s="68"/>
      <c r="C826" s="68"/>
      <c r="D826" s="68"/>
      <c r="E826" s="29" t="s">
        <v>238</v>
      </c>
      <c r="F826" s="26">
        <v>37</v>
      </c>
      <c r="G826" s="26">
        <v>2.2511999999999999</v>
      </c>
      <c r="H826" s="26">
        <v>83.294399999999996</v>
      </c>
      <c r="I826" s="26"/>
      <c r="J826" s="30" t="s">
        <v>1679</v>
      </c>
      <c r="K826" s="28"/>
      <c r="L826" s="25"/>
      <c r="M826" s="26"/>
    </row>
    <row r="827" spans="1:13" ht="27">
      <c r="A827" s="68"/>
      <c r="B827" s="68"/>
      <c r="C827" s="68"/>
      <c r="D827" s="68"/>
      <c r="E827" s="29" t="s">
        <v>238</v>
      </c>
      <c r="F827" s="26">
        <v>14</v>
      </c>
      <c r="G827" s="26">
        <v>3.2549999999999999</v>
      </c>
      <c r="H827" s="26">
        <v>45.57</v>
      </c>
      <c r="I827" s="26"/>
      <c r="J827" s="30" t="s">
        <v>1286</v>
      </c>
      <c r="K827" s="28"/>
      <c r="L827" s="25"/>
      <c r="M827" s="26"/>
    </row>
    <row r="828" spans="1:13" ht="27">
      <c r="A828" s="68"/>
      <c r="B828" s="68"/>
      <c r="C828" s="68"/>
      <c r="D828" s="68"/>
      <c r="E828" s="29" t="s">
        <v>238</v>
      </c>
      <c r="F828" s="26">
        <v>13</v>
      </c>
      <c r="G828" s="26">
        <v>5.6280000000000001</v>
      </c>
      <c r="H828" s="26">
        <v>73.164000000000001</v>
      </c>
      <c r="I828" s="26"/>
      <c r="J828" s="30" t="s">
        <v>1680</v>
      </c>
      <c r="K828" s="28"/>
      <c r="L828" s="25"/>
      <c r="M828" s="26"/>
    </row>
    <row r="829" spans="1:13" ht="15">
      <c r="A829" s="68"/>
      <c r="B829" s="68"/>
      <c r="C829" s="68">
        <v>2</v>
      </c>
      <c r="D829" s="68" t="s">
        <v>239</v>
      </c>
      <c r="E829" s="29" t="s">
        <v>118</v>
      </c>
      <c r="F829" s="26">
        <v>405</v>
      </c>
      <c r="G829" s="26"/>
      <c r="H829" s="26">
        <v>7125.2828</v>
      </c>
      <c r="I829" s="26">
        <f>ROUND(H829,0)</f>
        <v>7125</v>
      </c>
      <c r="J829" s="27"/>
      <c r="K829" s="28">
        <v>0</v>
      </c>
      <c r="L829" s="25">
        <v>0</v>
      </c>
      <c r="M829" s="26">
        <v>7125</v>
      </c>
    </row>
    <row r="830" spans="1:13" ht="15">
      <c r="A830" s="68"/>
      <c r="B830" s="68"/>
      <c r="C830" s="68"/>
      <c r="D830" s="68"/>
      <c r="E830" s="29" t="s">
        <v>1681</v>
      </c>
      <c r="F830" s="26">
        <v>2</v>
      </c>
      <c r="G830" s="26">
        <v>5.8335999999999997</v>
      </c>
      <c r="H830" s="26">
        <v>11.667199999999999</v>
      </c>
      <c r="I830" s="26"/>
      <c r="J830" s="30" t="s">
        <v>121</v>
      </c>
      <c r="K830" s="28"/>
      <c r="L830" s="25"/>
      <c r="M830" s="26"/>
    </row>
    <row r="831" spans="1:13" ht="15">
      <c r="A831" s="68"/>
      <c r="B831" s="68"/>
      <c r="C831" s="68"/>
      <c r="D831" s="68"/>
      <c r="E831" s="29" t="s">
        <v>726</v>
      </c>
      <c r="F831" s="26">
        <v>1</v>
      </c>
      <c r="G831" s="26">
        <v>3.76</v>
      </c>
      <c r="H831" s="26">
        <v>3.76</v>
      </c>
      <c r="I831" s="26"/>
      <c r="J831" s="30" t="s">
        <v>121</v>
      </c>
      <c r="K831" s="28"/>
      <c r="L831" s="25"/>
      <c r="M831" s="26"/>
    </row>
    <row r="832" spans="1:13" ht="15">
      <c r="A832" s="68"/>
      <c r="B832" s="68"/>
      <c r="C832" s="68"/>
      <c r="D832" s="68"/>
      <c r="E832" s="29" t="s">
        <v>726</v>
      </c>
      <c r="F832" s="26">
        <v>32</v>
      </c>
      <c r="G832" s="26">
        <v>5.6749999999999998</v>
      </c>
      <c r="H832" s="26">
        <v>181.6</v>
      </c>
      <c r="I832" s="26"/>
      <c r="J832" s="30" t="s">
        <v>121</v>
      </c>
      <c r="K832" s="28"/>
      <c r="L832" s="25"/>
      <c r="M832" s="26"/>
    </row>
    <row r="833" spans="1:13" ht="15">
      <c r="A833" s="68"/>
      <c r="B833" s="68"/>
      <c r="C833" s="68"/>
      <c r="D833" s="68"/>
      <c r="E833" s="29" t="s">
        <v>726</v>
      </c>
      <c r="F833" s="26">
        <v>64</v>
      </c>
      <c r="G833" s="26">
        <v>9.4</v>
      </c>
      <c r="H833" s="26">
        <v>601.6</v>
      </c>
      <c r="I833" s="26"/>
      <c r="J833" s="30" t="s">
        <v>121</v>
      </c>
      <c r="K833" s="28"/>
      <c r="L833" s="25"/>
      <c r="M833" s="26"/>
    </row>
    <row r="834" spans="1:13" ht="15">
      <c r="A834" s="68"/>
      <c r="B834" s="68"/>
      <c r="C834" s="68"/>
      <c r="D834" s="68"/>
      <c r="E834" s="29" t="s">
        <v>1682</v>
      </c>
      <c r="F834" s="26">
        <v>4</v>
      </c>
      <c r="G834" s="26">
        <v>5.6646000000000001</v>
      </c>
      <c r="H834" s="26">
        <v>22.6584</v>
      </c>
      <c r="I834" s="26"/>
      <c r="J834" s="30" t="s">
        <v>121</v>
      </c>
      <c r="K834" s="28"/>
      <c r="L834" s="25"/>
      <c r="M834" s="26"/>
    </row>
    <row r="835" spans="1:13" ht="15">
      <c r="A835" s="68"/>
      <c r="B835" s="68"/>
      <c r="C835" s="68"/>
      <c r="D835" s="68"/>
      <c r="E835" s="29" t="s">
        <v>1683</v>
      </c>
      <c r="F835" s="26">
        <v>1</v>
      </c>
      <c r="G835" s="26">
        <v>19.8</v>
      </c>
      <c r="H835" s="26">
        <v>19.8</v>
      </c>
      <c r="I835" s="26"/>
      <c r="J835" s="30" t="s">
        <v>121</v>
      </c>
      <c r="K835" s="28"/>
      <c r="L835" s="25"/>
      <c r="M835" s="26"/>
    </row>
    <row r="836" spans="1:13" ht="15">
      <c r="A836" s="68"/>
      <c r="B836" s="68"/>
      <c r="C836" s="68"/>
      <c r="D836" s="68"/>
      <c r="E836" s="29" t="s">
        <v>729</v>
      </c>
      <c r="F836" s="26">
        <v>8</v>
      </c>
      <c r="G836" s="26">
        <v>20.903400000000001</v>
      </c>
      <c r="H836" s="26">
        <v>167.22720000000001</v>
      </c>
      <c r="I836" s="26"/>
      <c r="J836" s="30" t="s">
        <v>121</v>
      </c>
      <c r="K836" s="28"/>
      <c r="L836" s="25"/>
      <c r="M836" s="26"/>
    </row>
    <row r="837" spans="1:13" ht="15">
      <c r="A837" s="68"/>
      <c r="B837" s="68"/>
      <c r="C837" s="68"/>
      <c r="D837" s="68"/>
      <c r="E837" s="29" t="s">
        <v>729</v>
      </c>
      <c r="F837" s="26">
        <v>135</v>
      </c>
      <c r="G837" s="26">
        <v>29.861999999999998</v>
      </c>
      <c r="H837" s="26">
        <v>4031.37</v>
      </c>
      <c r="I837" s="26"/>
      <c r="J837" s="30" t="s">
        <v>121</v>
      </c>
      <c r="K837" s="28"/>
      <c r="L837" s="25"/>
      <c r="M837" s="26"/>
    </row>
    <row r="838" spans="1:13" ht="15">
      <c r="A838" s="68"/>
      <c r="B838" s="68"/>
      <c r="C838" s="68"/>
      <c r="D838" s="68"/>
      <c r="E838" s="29" t="s">
        <v>1684</v>
      </c>
      <c r="F838" s="26">
        <v>158</v>
      </c>
      <c r="G838" s="26">
        <v>13.2</v>
      </c>
      <c r="H838" s="26">
        <v>2085.6</v>
      </c>
      <c r="I838" s="26"/>
      <c r="J838" s="30" t="s">
        <v>121</v>
      </c>
      <c r="K838" s="28"/>
      <c r="L838" s="25"/>
      <c r="M838" s="26"/>
    </row>
    <row r="839" spans="1:13" ht="15">
      <c r="A839" s="68">
        <v>14</v>
      </c>
      <c r="B839" s="68" t="s">
        <v>2130</v>
      </c>
      <c r="C839" s="68">
        <v>3</v>
      </c>
      <c r="D839" s="68" t="s">
        <v>242</v>
      </c>
      <c r="E839" s="29" t="s">
        <v>118</v>
      </c>
      <c r="F839" s="26">
        <v>982</v>
      </c>
      <c r="G839" s="26"/>
      <c r="H839" s="26">
        <v>14653.8</v>
      </c>
      <c r="I839" s="26">
        <f>ROUND(H839,0)</f>
        <v>14654</v>
      </c>
      <c r="J839" s="27"/>
      <c r="K839" s="28">
        <v>0</v>
      </c>
      <c r="L839" s="25">
        <v>0</v>
      </c>
      <c r="M839" s="26">
        <v>14654</v>
      </c>
    </row>
    <row r="840" spans="1:13" ht="15">
      <c r="A840" s="68"/>
      <c r="B840" s="68"/>
      <c r="C840" s="68"/>
      <c r="D840" s="68"/>
      <c r="E840" s="29" t="s">
        <v>1685</v>
      </c>
      <c r="F840" s="26">
        <v>400</v>
      </c>
      <c r="G840" s="26">
        <v>21</v>
      </c>
      <c r="H840" s="26">
        <v>8400</v>
      </c>
      <c r="I840" s="26"/>
      <c r="J840" s="30" t="s">
        <v>121</v>
      </c>
      <c r="K840" s="28"/>
      <c r="L840" s="25"/>
      <c r="M840" s="26"/>
    </row>
    <row r="841" spans="1:13" ht="15">
      <c r="A841" s="68"/>
      <c r="B841" s="68"/>
      <c r="C841" s="68"/>
      <c r="D841" s="68"/>
      <c r="E841" s="29" t="s">
        <v>1686</v>
      </c>
      <c r="F841" s="26">
        <v>38</v>
      </c>
      <c r="G841" s="26">
        <v>7.5</v>
      </c>
      <c r="H841" s="26">
        <v>285</v>
      </c>
      <c r="I841" s="26"/>
      <c r="J841" s="30" t="s">
        <v>121</v>
      </c>
      <c r="K841" s="28"/>
      <c r="L841" s="25"/>
      <c r="M841" s="26"/>
    </row>
    <row r="842" spans="1:13" ht="15">
      <c r="A842" s="68"/>
      <c r="B842" s="68"/>
      <c r="C842" s="68"/>
      <c r="D842" s="68"/>
      <c r="E842" s="29" t="s">
        <v>1687</v>
      </c>
      <c r="F842" s="26">
        <v>25</v>
      </c>
      <c r="G842" s="26">
        <v>7.5</v>
      </c>
      <c r="H842" s="26">
        <v>187.5</v>
      </c>
      <c r="I842" s="26"/>
      <c r="J842" s="30" t="s">
        <v>121</v>
      </c>
      <c r="K842" s="28"/>
      <c r="L842" s="25"/>
      <c r="M842" s="26"/>
    </row>
    <row r="843" spans="1:13" ht="15">
      <c r="A843" s="68"/>
      <c r="B843" s="68"/>
      <c r="C843" s="68"/>
      <c r="D843" s="68"/>
      <c r="E843" s="29" t="s">
        <v>1687</v>
      </c>
      <c r="F843" s="26">
        <v>209</v>
      </c>
      <c r="G843" s="26">
        <v>10.5</v>
      </c>
      <c r="H843" s="26">
        <v>2194.5</v>
      </c>
      <c r="I843" s="26"/>
      <c r="J843" s="30" t="s">
        <v>121</v>
      </c>
      <c r="K843" s="28"/>
      <c r="L843" s="25"/>
      <c r="M843" s="26"/>
    </row>
    <row r="844" spans="1:13" ht="15">
      <c r="A844" s="68"/>
      <c r="B844" s="68"/>
      <c r="C844" s="68"/>
      <c r="D844" s="68"/>
      <c r="E844" s="29" t="s">
        <v>1688</v>
      </c>
      <c r="F844" s="26">
        <v>51</v>
      </c>
      <c r="G844" s="26">
        <v>19.8</v>
      </c>
      <c r="H844" s="26">
        <v>1009.8</v>
      </c>
      <c r="I844" s="26"/>
      <c r="J844" s="30" t="s">
        <v>121</v>
      </c>
      <c r="K844" s="28"/>
      <c r="L844" s="25"/>
      <c r="M844" s="26"/>
    </row>
    <row r="845" spans="1:13" ht="15">
      <c r="A845" s="68"/>
      <c r="B845" s="68"/>
      <c r="C845" s="68"/>
      <c r="D845" s="68"/>
      <c r="E845" s="29" t="s">
        <v>737</v>
      </c>
      <c r="F845" s="26">
        <v>98</v>
      </c>
      <c r="G845" s="26">
        <v>7.5</v>
      </c>
      <c r="H845" s="26">
        <v>735</v>
      </c>
      <c r="I845" s="26"/>
      <c r="J845" s="30" t="s">
        <v>121</v>
      </c>
      <c r="K845" s="28"/>
      <c r="L845" s="25"/>
      <c r="M845" s="26"/>
    </row>
    <row r="846" spans="1:13" ht="15">
      <c r="A846" s="68"/>
      <c r="B846" s="68"/>
      <c r="C846" s="68"/>
      <c r="D846" s="68"/>
      <c r="E846" s="29" t="s">
        <v>737</v>
      </c>
      <c r="F846" s="26">
        <v>60</v>
      </c>
      <c r="G846" s="26">
        <v>10.5</v>
      </c>
      <c r="H846" s="26">
        <v>630</v>
      </c>
      <c r="I846" s="26"/>
      <c r="J846" s="30" t="s">
        <v>121</v>
      </c>
      <c r="K846" s="28"/>
      <c r="L846" s="25"/>
      <c r="M846" s="26"/>
    </row>
    <row r="847" spans="1:13" ht="15">
      <c r="A847" s="68"/>
      <c r="B847" s="68"/>
      <c r="C847" s="68"/>
      <c r="D847" s="68"/>
      <c r="E847" s="29" t="s">
        <v>1689</v>
      </c>
      <c r="F847" s="26">
        <v>101</v>
      </c>
      <c r="G847" s="26">
        <v>12</v>
      </c>
      <c r="H847" s="26">
        <v>1212</v>
      </c>
      <c r="I847" s="26"/>
      <c r="J847" s="30" t="s">
        <v>121</v>
      </c>
      <c r="K847" s="28"/>
      <c r="L847" s="25"/>
      <c r="M847" s="26"/>
    </row>
    <row r="848" spans="1:13" ht="14.45" customHeight="1">
      <c r="A848" s="68"/>
      <c r="B848" s="68"/>
      <c r="C848" s="68">
        <v>4</v>
      </c>
      <c r="D848" s="68" t="s">
        <v>2129</v>
      </c>
      <c r="E848" s="29" t="s">
        <v>118</v>
      </c>
      <c r="F848" s="26">
        <v>4721</v>
      </c>
      <c r="G848" s="26"/>
      <c r="H848" s="26">
        <v>76033.916401199996</v>
      </c>
      <c r="I848" s="26">
        <f>ROUND(H848,0)</f>
        <v>76034</v>
      </c>
      <c r="J848" s="27"/>
      <c r="K848" s="28">
        <v>0</v>
      </c>
      <c r="L848" s="25">
        <v>0</v>
      </c>
      <c r="M848" s="26">
        <v>76034</v>
      </c>
    </row>
    <row r="849" spans="1:13" ht="15">
      <c r="A849" s="68"/>
      <c r="B849" s="68"/>
      <c r="C849" s="68"/>
      <c r="D849" s="68"/>
      <c r="E849" s="29" t="s">
        <v>1690</v>
      </c>
      <c r="F849" s="26">
        <v>20</v>
      </c>
      <c r="G849" s="26">
        <v>3.3457499999999998</v>
      </c>
      <c r="H849" s="26">
        <v>66.915000000000006</v>
      </c>
      <c r="I849" s="26"/>
      <c r="J849" s="30" t="s">
        <v>121</v>
      </c>
      <c r="K849" s="28"/>
      <c r="L849" s="25"/>
      <c r="M849" s="26"/>
    </row>
    <row r="850" spans="1:13" ht="15">
      <c r="A850" s="68"/>
      <c r="B850" s="68"/>
      <c r="C850" s="68"/>
      <c r="D850" s="68"/>
      <c r="E850" s="29" t="s">
        <v>1691</v>
      </c>
      <c r="F850" s="26">
        <v>35</v>
      </c>
      <c r="G850" s="26">
        <v>3.2805</v>
      </c>
      <c r="H850" s="26">
        <v>114.8175</v>
      </c>
      <c r="I850" s="26"/>
      <c r="J850" s="30" t="s">
        <v>121</v>
      </c>
      <c r="K850" s="28"/>
      <c r="L850" s="25"/>
      <c r="M850" s="26"/>
    </row>
    <row r="851" spans="1:13" ht="15">
      <c r="A851" s="68"/>
      <c r="B851" s="68"/>
      <c r="C851" s="68"/>
      <c r="D851" s="68"/>
      <c r="E851" s="29" t="s">
        <v>741</v>
      </c>
      <c r="F851" s="26">
        <v>13</v>
      </c>
      <c r="G851" s="26">
        <v>5.6321000000000003</v>
      </c>
      <c r="H851" s="26">
        <v>73.217299999999994</v>
      </c>
      <c r="I851" s="26"/>
      <c r="J851" s="30" t="s">
        <v>121</v>
      </c>
      <c r="K851" s="28"/>
      <c r="L851" s="25"/>
      <c r="M851" s="26"/>
    </row>
    <row r="852" spans="1:13" ht="15">
      <c r="A852" s="68"/>
      <c r="B852" s="68"/>
      <c r="C852" s="68"/>
      <c r="D852" s="68"/>
      <c r="E852" s="29" t="s">
        <v>1692</v>
      </c>
      <c r="F852" s="26">
        <v>49</v>
      </c>
      <c r="G852" s="26">
        <v>6.1579499999999996</v>
      </c>
      <c r="H852" s="26">
        <v>301.73955000000001</v>
      </c>
      <c r="I852" s="26"/>
      <c r="J852" s="30" t="s">
        <v>121</v>
      </c>
      <c r="K852" s="28"/>
      <c r="L852" s="25"/>
      <c r="M852" s="26"/>
    </row>
    <row r="853" spans="1:13" ht="15">
      <c r="A853" s="68"/>
      <c r="B853" s="68"/>
      <c r="C853" s="68"/>
      <c r="D853" s="68"/>
      <c r="E853" s="29" t="s">
        <v>1693</v>
      </c>
      <c r="F853" s="26">
        <v>13</v>
      </c>
      <c r="G853" s="26">
        <v>6.0415999999999999</v>
      </c>
      <c r="H853" s="26">
        <v>78.540800000000004</v>
      </c>
      <c r="I853" s="26"/>
      <c r="J853" s="30" t="s">
        <v>121</v>
      </c>
      <c r="K853" s="28"/>
      <c r="L853" s="25"/>
      <c r="M853" s="26"/>
    </row>
    <row r="854" spans="1:13" ht="15">
      <c r="A854" s="68"/>
      <c r="B854" s="68"/>
      <c r="C854" s="68"/>
      <c r="D854" s="68"/>
      <c r="E854" s="29" t="s">
        <v>1694</v>
      </c>
      <c r="F854" s="26">
        <v>38</v>
      </c>
      <c r="G854" s="26">
        <v>50</v>
      </c>
      <c r="H854" s="26">
        <v>1900</v>
      </c>
      <c r="I854" s="26"/>
      <c r="J854" s="30" t="s">
        <v>121</v>
      </c>
      <c r="K854" s="28"/>
      <c r="L854" s="25"/>
      <c r="M854" s="26"/>
    </row>
    <row r="855" spans="1:13" ht="15">
      <c r="A855" s="68"/>
      <c r="B855" s="68"/>
      <c r="C855" s="68"/>
      <c r="D855" s="68"/>
      <c r="E855" s="29" t="s">
        <v>747</v>
      </c>
      <c r="F855" s="26">
        <v>25</v>
      </c>
      <c r="G855" s="26">
        <v>7.5</v>
      </c>
      <c r="H855" s="26">
        <v>187.5</v>
      </c>
      <c r="I855" s="26"/>
      <c r="J855" s="30" t="s">
        <v>121</v>
      </c>
      <c r="K855" s="28"/>
      <c r="L855" s="25"/>
      <c r="M855" s="26"/>
    </row>
    <row r="856" spans="1:13" ht="15">
      <c r="A856" s="68"/>
      <c r="B856" s="68"/>
      <c r="C856" s="68"/>
      <c r="D856" s="68"/>
      <c r="E856" s="29" t="s">
        <v>1695</v>
      </c>
      <c r="F856" s="26">
        <v>1</v>
      </c>
      <c r="G856" s="26">
        <v>20.89584</v>
      </c>
      <c r="H856" s="26">
        <v>20.89584</v>
      </c>
      <c r="I856" s="26"/>
      <c r="J856" s="30" t="s">
        <v>121</v>
      </c>
      <c r="K856" s="28"/>
      <c r="L856" s="25"/>
      <c r="M856" s="26"/>
    </row>
    <row r="857" spans="1:13" ht="15">
      <c r="A857" s="68"/>
      <c r="B857" s="68"/>
      <c r="C857" s="68"/>
      <c r="D857" s="68"/>
      <c r="E857" s="29" t="s">
        <v>748</v>
      </c>
      <c r="F857" s="26">
        <v>10</v>
      </c>
      <c r="G857" s="26">
        <v>18</v>
      </c>
      <c r="H857" s="26">
        <v>180</v>
      </c>
      <c r="I857" s="26"/>
      <c r="J857" s="30" t="s">
        <v>121</v>
      </c>
      <c r="K857" s="28"/>
      <c r="L857" s="25"/>
      <c r="M857" s="26"/>
    </row>
    <row r="858" spans="1:13" ht="15">
      <c r="A858" s="68"/>
      <c r="B858" s="68"/>
      <c r="C858" s="68"/>
      <c r="D858" s="68"/>
      <c r="E858" s="29" t="s">
        <v>748</v>
      </c>
      <c r="F858" s="26">
        <v>36</v>
      </c>
      <c r="G858" s="26">
        <v>21</v>
      </c>
      <c r="H858" s="26">
        <v>756</v>
      </c>
      <c r="I858" s="26"/>
      <c r="J858" s="30" t="s">
        <v>121</v>
      </c>
      <c r="K858" s="28"/>
      <c r="L858" s="25"/>
      <c r="M858" s="26"/>
    </row>
    <row r="859" spans="1:13" ht="15">
      <c r="A859" s="68"/>
      <c r="B859" s="68"/>
      <c r="C859" s="68"/>
      <c r="D859" s="68"/>
      <c r="E859" s="29" t="s">
        <v>1696</v>
      </c>
      <c r="F859" s="26">
        <v>56</v>
      </c>
      <c r="G859" s="26">
        <v>21</v>
      </c>
      <c r="H859" s="26">
        <v>1176</v>
      </c>
      <c r="I859" s="26"/>
      <c r="J859" s="30" t="s">
        <v>121</v>
      </c>
      <c r="K859" s="28"/>
      <c r="L859" s="25"/>
      <c r="M859" s="26"/>
    </row>
    <row r="860" spans="1:13" ht="14.45" customHeight="1">
      <c r="A860" s="68"/>
      <c r="B860" s="68"/>
      <c r="C860" s="68"/>
      <c r="D860" s="68"/>
      <c r="E860" s="29" t="s">
        <v>1697</v>
      </c>
      <c r="F860" s="26">
        <v>36</v>
      </c>
      <c r="G860" s="26">
        <v>21</v>
      </c>
      <c r="H860" s="26">
        <v>756</v>
      </c>
      <c r="I860" s="26"/>
      <c r="J860" s="30" t="s">
        <v>121</v>
      </c>
      <c r="K860" s="28"/>
      <c r="L860" s="25"/>
      <c r="M860" s="26"/>
    </row>
    <row r="861" spans="1:13" ht="15">
      <c r="A861" s="68"/>
      <c r="B861" s="68"/>
      <c r="C861" s="68"/>
      <c r="D861" s="68"/>
      <c r="E861" s="29" t="s">
        <v>1698</v>
      </c>
      <c r="F861" s="26">
        <v>17</v>
      </c>
      <c r="G861" s="26">
        <v>21</v>
      </c>
      <c r="H861" s="26">
        <v>357</v>
      </c>
      <c r="I861" s="26"/>
      <c r="J861" s="30" t="s">
        <v>121</v>
      </c>
      <c r="K861" s="28"/>
      <c r="L861" s="25"/>
      <c r="M861" s="26"/>
    </row>
    <row r="862" spans="1:13" ht="15">
      <c r="A862" s="68"/>
      <c r="B862" s="68"/>
      <c r="C862" s="68"/>
      <c r="D862" s="68"/>
      <c r="E862" s="29" t="s">
        <v>1699</v>
      </c>
      <c r="F862" s="26">
        <v>91</v>
      </c>
      <c r="G862" s="26">
        <v>21.78</v>
      </c>
      <c r="H862" s="26">
        <v>1981.98</v>
      </c>
      <c r="I862" s="26"/>
      <c r="J862" s="30" t="s">
        <v>121</v>
      </c>
      <c r="K862" s="28"/>
      <c r="L862" s="25"/>
      <c r="M862" s="26"/>
    </row>
    <row r="863" spans="1:13" ht="15">
      <c r="A863" s="68"/>
      <c r="B863" s="68"/>
      <c r="C863" s="68"/>
      <c r="D863" s="68"/>
      <c r="E863" s="29" t="s">
        <v>1700</v>
      </c>
      <c r="F863" s="26">
        <v>205</v>
      </c>
      <c r="G863" s="26">
        <v>21.78</v>
      </c>
      <c r="H863" s="26">
        <v>4464.8999999999996</v>
      </c>
      <c r="I863" s="26"/>
      <c r="J863" s="30" t="s">
        <v>121</v>
      </c>
      <c r="K863" s="28"/>
      <c r="L863" s="25"/>
      <c r="M863" s="26"/>
    </row>
    <row r="864" spans="1:13" ht="15">
      <c r="A864" s="68"/>
      <c r="B864" s="68"/>
      <c r="C864" s="68"/>
      <c r="D864" s="68"/>
      <c r="E864" s="29" t="s">
        <v>1701</v>
      </c>
      <c r="F864" s="26">
        <v>422</v>
      </c>
      <c r="G864" s="26">
        <v>21.78</v>
      </c>
      <c r="H864" s="26">
        <v>9191.16</v>
      </c>
      <c r="I864" s="26"/>
      <c r="J864" s="30" t="s">
        <v>121</v>
      </c>
      <c r="K864" s="28"/>
      <c r="L864" s="25"/>
      <c r="M864" s="26"/>
    </row>
    <row r="865" spans="1:13" ht="15">
      <c r="A865" s="68"/>
      <c r="B865" s="68"/>
      <c r="C865" s="68"/>
      <c r="D865" s="68"/>
      <c r="E865" s="29" t="s">
        <v>1702</v>
      </c>
      <c r="F865" s="26">
        <v>40</v>
      </c>
      <c r="G865" s="26">
        <v>21.78</v>
      </c>
      <c r="H865" s="26">
        <v>871.2</v>
      </c>
      <c r="I865" s="26"/>
      <c r="J865" s="30" t="s">
        <v>121</v>
      </c>
      <c r="K865" s="28"/>
      <c r="L865" s="25"/>
      <c r="M865" s="26"/>
    </row>
    <row r="866" spans="1:13" ht="15">
      <c r="A866" s="68"/>
      <c r="B866" s="68"/>
      <c r="C866" s="68"/>
      <c r="D866" s="68"/>
      <c r="E866" s="29" t="s">
        <v>1703</v>
      </c>
      <c r="F866" s="26">
        <v>44</v>
      </c>
      <c r="G866" s="26">
        <v>21.78</v>
      </c>
      <c r="H866" s="26">
        <v>958.32</v>
      </c>
      <c r="I866" s="26"/>
      <c r="J866" s="30" t="s">
        <v>121</v>
      </c>
      <c r="K866" s="28"/>
      <c r="L866" s="25"/>
      <c r="M866" s="26"/>
    </row>
    <row r="867" spans="1:13" ht="15">
      <c r="A867" s="68"/>
      <c r="B867" s="68"/>
      <c r="C867" s="68"/>
      <c r="D867" s="68"/>
      <c r="E867" s="29" t="s">
        <v>1704</v>
      </c>
      <c r="F867" s="26">
        <v>126</v>
      </c>
      <c r="G867" s="26">
        <v>21.78</v>
      </c>
      <c r="H867" s="26">
        <v>2744.28</v>
      </c>
      <c r="I867" s="26"/>
      <c r="J867" s="30" t="s">
        <v>121</v>
      </c>
      <c r="K867" s="28"/>
      <c r="L867" s="25"/>
      <c r="M867" s="26"/>
    </row>
    <row r="868" spans="1:13" ht="15">
      <c r="A868" s="68"/>
      <c r="B868" s="68"/>
      <c r="C868" s="68"/>
      <c r="D868" s="68"/>
      <c r="E868" s="29" t="s">
        <v>1705</v>
      </c>
      <c r="F868" s="26">
        <v>17</v>
      </c>
      <c r="G868" s="26">
        <v>21</v>
      </c>
      <c r="H868" s="26">
        <v>357</v>
      </c>
      <c r="I868" s="26"/>
      <c r="J868" s="30" t="s">
        <v>121</v>
      </c>
      <c r="K868" s="28"/>
      <c r="L868" s="25"/>
      <c r="M868" s="26"/>
    </row>
    <row r="869" spans="1:13" ht="15">
      <c r="A869" s="68"/>
      <c r="B869" s="68"/>
      <c r="C869" s="68"/>
      <c r="D869" s="68"/>
      <c r="E869" s="29" t="s">
        <v>1706</v>
      </c>
      <c r="F869" s="26">
        <v>3</v>
      </c>
      <c r="G869" s="26">
        <v>21</v>
      </c>
      <c r="H869" s="26">
        <v>63</v>
      </c>
      <c r="I869" s="26"/>
      <c r="J869" s="30" t="s">
        <v>121</v>
      </c>
      <c r="K869" s="28"/>
      <c r="L869" s="25"/>
      <c r="M869" s="26"/>
    </row>
    <row r="870" spans="1:13" ht="15">
      <c r="A870" s="68"/>
      <c r="B870" s="68"/>
      <c r="C870" s="68"/>
      <c r="D870" s="68"/>
      <c r="E870" s="29" t="s">
        <v>1707</v>
      </c>
      <c r="F870" s="26">
        <v>35</v>
      </c>
      <c r="G870" s="26">
        <v>19.8</v>
      </c>
      <c r="H870" s="26">
        <v>693</v>
      </c>
      <c r="I870" s="26"/>
      <c r="J870" s="30" t="s">
        <v>121</v>
      </c>
      <c r="K870" s="28"/>
      <c r="L870" s="25"/>
      <c r="M870" s="26"/>
    </row>
    <row r="871" spans="1:13" ht="15">
      <c r="A871" s="68"/>
      <c r="B871" s="68"/>
      <c r="C871" s="68"/>
      <c r="D871" s="68"/>
      <c r="E871" s="29" t="s">
        <v>757</v>
      </c>
      <c r="F871" s="26">
        <v>1</v>
      </c>
      <c r="G871" s="26">
        <v>30</v>
      </c>
      <c r="H871" s="26">
        <v>30</v>
      </c>
      <c r="I871" s="26"/>
      <c r="J871" s="30" t="s">
        <v>121</v>
      </c>
      <c r="K871" s="28"/>
      <c r="L871" s="25"/>
      <c r="M871" s="26"/>
    </row>
    <row r="872" spans="1:13" ht="15">
      <c r="A872" s="68"/>
      <c r="B872" s="68"/>
      <c r="C872" s="68"/>
      <c r="D872" s="68"/>
      <c r="E872" s="29" t="s">
        <v>1708</v>
      </c>
      <c r="F872" s="26">
        <v>88</v>
      </c>
      <c r="G872" s="26">
        <v>19.8</v>
      </c>
      <c r="H872" s="26">
        <v>1742.4</v>
      </c>
      <c r="I872" s="26"/>
      <c r="J872" s="30" t="s">
        <v>121</v>
      </c>
      <c r="K872" s="28"/>
      <c r="L872" s="25"/>
      <c r="M872" s="26"/>
    </row>
    <row r="873" spans="1:13" ht="15">
      <c r="A873" s="68"/>
      <c r="B873" s="68"/>
      <c r="C873" s="68"/>
      <c r="D873" s="68"/>
      <c r="E873" s="29" t="s">
        <v>1709</v>
      </c>
      <c r="F873" s="26">
        <v>24</v>
      </c>
      <c r="G873" s="26">
        <v>21.78</v>
      </c>
      <c r="H873" s="26">
        <v>522.72</v>
      </c>
      <c r="I873" s="26"/>
      <c r="J873" s="30" t="s">
        <v>121</v>
      </c>
      <c r="K873" s="28"/>
      <c r="L873" s="25"/>
      <c r="M873" s="26"/>
    </row>
    <row r="874" spans="1:13" ht="15">
      <c r="A874" s="68"/>
      <c r="B874" s="68"/>
      <c r="C874" s="68"/>
      <c r="D874" s="68"/>
      <c r="E874" s="29" t="s">
        <v>1710</v>
      </c>
      <c r="F874" s="26">
        <v>4</v>
      </c>
      <c r="G874" s="26">
        <v>19.8</v>
      </c>
      <c r="H874" s="26">
        <v>79.2</v>
      </c>
      <c r="I874" s="26"/>
      <c r="J874" s="30" t="s">
        <v>121</v>
      </c>
      <c r="K874" s="28"/>
      <c r="L874" s="25"/>
      <c r="M874" s="26"/>
    </row>
    <row r="875" spans="1:13" ht="15">
      <c r="A875" s="68"/>
      <c r="B875" s="68"/>
      <c r="C875" s="68"/>
      <c r="D875" s="68"/>
      <c r="E875" s="29" t="s">
        <v>759</v>
      </c>
      <c r="F875" s="26">
        <v>1</v>
      </c>
      <c r="G875" s="26">
        <v>5.2206000000000001</v>
      </c>
      <c r="H875" s="26">
        <v>5.2206000000000001</v>
      </c>
      <c r="I875" s="26"/>
      <c r="J875" s="30" t="s">
        <v>121</v>
      </c>
      <c r="K875" s="28"/>
      <c r="L875" s="25"/>
      <c r="M875" s="26"/>
    </row>
    <row r="876" spans="1:13" ht="15">
      <c r="A876" s="68"/>
      <c r="B876" s="68"/>
      <c r="C876" s="68"/>
      <c r="D876" s="68"/>
      <c r="E876" s="29" t="s">
        <v>1711</v>
      </c>
      <c r="F876" s="26">
        <v>84</v>
      </c>
      <c r="G876" s="26">
        <v>19.8</v>
      </c>
      <c r="H876" s="26">
        <v>1663.2</v>
      </c>
      <c r="I876" s="26"/>
      <c r="J876" s="30" t="s">
        <v>121</v>
      </c>
      <c r="K876" s="28"/>
      <c r="L876" s="25"/>
      <c r="M876" s="26"/>
    </row>
    <row r="877" spans="1:13" ht="15">
      <c r="A877" s="68"/>
      <c r="B877" s="68"/>
      <c r="C877" s="68"/>
      <c r="D877" s="68"/>
      <c r="E877" s="29" t="s">
        <v>1712</v>
      </c>
      <c r="F877" s="26">
        <v>30</v>
      </c>
      <c r="G877" s="26">
        <v>19.8</v>
      </c>
      <c r="H877" s="26">
        <v>594</v>
      </c>
      <c r="I877" s="26"/>
      <c r="J877" s="30" t="s">
        <v>121</v>
      </c>
      <c r="K877" s="28"/>
      <c r="L877" s="25"/>
      <c r="M877" s="26"/>
    </row>
    <row r="878" spans="1:13" ht="15">
      <c r="A878" s="68"/>
      <c r="B878" s="68"/>
      <c r="C878" s="68"/>
      <c r="D878" s="68"/>
      <c r="E878" s="29" t="s">
        <v>1713</v>
      </c>
      <c r="F878" s="26">
        <v>119</v>
      </c>
      <c r="G878" s="26">
        <v>19.8</v>
      </c>
      <c r="H878" s="26">
        <v>2356.1999999999998</v>
      </c>
      <c r="I878" s="26"/>
      <c r="J878" s="30" t="s">
        <v>121</v>
      </c>
      <c r="K878" s="28"/>
      <c r="L878" s="25"/>
      <c r="M878" s="26"/>
    </row>
    <row r="879" spans="1:13" ht="15">
      <c r="A879" s="68"/>
      <c r="B879" s="68"/>
      <c r="C879" s="68"/>
      <c r="D879" s="68"/>
      <c r="E879" s="29" t="s">
        <v>1714</v>
      </c>
      <c r="F879" s="26">
        <v>57</v>
      </c>
      <c r="G879" s="26">
        <v>7.5</v>
      </c>
      <c r="H879" s="26">
        <v>427.5</v>
      </c>
      <c r="I879" s="26"/>
      <c r="J879" s="30" t="s">
        <v>121</v>
      </c>
      <c r="K879" s="28"/>
      <c r="L879" s="25"/>
      <c r="M879" s="26"/>
    </row>
    <row r="880" spans="1:13" ht="15">
      <c r="A880" s="68"/>
      <c r="B880" s="68"/>
      <c r="C880" s="68"/>
      <c r="D880" s="68"/>
      <c r="E880" s="29" t="s">
        <v>1715</v>
      </c>
      <c r="F880" s="26">
        <v>3</v>
      </c>
      <c r="G880" s="26">
        <v>15</v>
      </c>
      <c r="H880" s="26">
        <v>45</v>
      </c>
      <c r="I880" s="26"/>
      <c r="J880" s="30" t="s">
        <v>121</v>
      </c>
      <c r="K880" s="28"/>
      <c r="L880" s="25"/>
      <c r="M880" s="26"/>
    </row>
    <row r="881" spans="1:13" ht="15">
      <c r="A881" s="68"/>
      <c r="B881" s="68"/>
      <c r="C881" s="68"/>
      <c r="D881" s="68"/>
      <c r="E881" s="29" t="s">
        <v>1716</v>
      </c>
      <c r="F881" s="26">
        <v>36</v>
      </c>
      <c r="G881" s="26">
        <v>7.5</v>
      </c>
      <c r="H881" s="26">
        <v>270</v>
      </c>
      <c r="I881" s="26"/>
      <c r="J881" s="30" t="s">
        <v>121</v>
      </c>
      <c r="K881" s="28"/>
      <c r="L881" s="25"/>
      <c r="M881" s="26"/>
    </row>
    <row r="882" spans="1:13" ht="15">
      <c r="A882" s="68"/>
      <c r="B882" s="68"/>
      <c r="C882" s="68"/>
      <c r="D882" s="68"/>
      <c r="E882" s="29" t="s">
        <v>765</v>
      </c>
      <c r="F882" s="26">
        <v>9</v>
      </c>
      <c r="G882" s="26">
        <v>6.3</v>
      </c>
      <c r="H882" s="26">
        <v>56.7</v>
      </c>
      <c r="I882" s="26"/>
      <c r="J882" s="30" t="s">
        <v>121</v>
      </c>
      <c r="K882" s="28"/>
      <c r="L882" s="25"/>
      <c r="M882" s="26"/>
    </row>
    <row r="883" spans="1:13" ht="15">
      <c r="A883" s="68"/>
      <c r="B883" s="68"/>
      <c r="C883" s="68"/>
      <c r="D883" s="68"/>
      <c r="E883" s="29" t="s">
        <v>1717</v>
      </c>
      <c r="F883" s="26">
        <v>27</v>
      </c>
      <c r="G883" s="26">
        <v>6.05</v>
      </c>
      <c r="H883" s="26">
        <v>163.35</v>
      </c>
      <c r="I883" s="26"/>
      <c r="J883" s="30" t="s">
        <v>121</v>
      </c>
      <c r="K883" s="28"/>
      <c r="L883" s="25"/>
      <c r="M883" s="26"/>
    </row>
    <row r="884" spans="1:13" ht="15">
      <c r="A884" s="68"/>
      <c r="B884" s="68"/>
      <c r="C884" s="68"/>
      <c r="D884" s="68"/>
      <c r="E884" s="29" t="s">
        <v>1718</v>
      </c>
      <c r="F884" s="26">
        <v>13</v>
      </c>
      <c r="G884" s="26">
        <v>6.6550000000000002</v>
      </c>
      <c r="H884" s="26">
        <v>86.515000000000001</v>
      </c>
      <c r="I884" s="26"/>
      <c r="J884" s="30" t="s">
        <v>121</v>
      </c>
      <c r="K884" s="28"/>
      <c r="L884" s="25"/>
      <c r="M884" s="26"/>
    </row>
    <row r="885" spans="1:13" ht="15">
      <c r="A885" s="68"/>
      <c r="B885" s="68"/>
      <c r="C885" s="68"/>
      <c r="D885" s="68"/>
      <c r="E885" s="29" t="s">
        <v>1719</v>
      </c>
      <c r="F885" s="26">
        <v>16</v>
      </c>
      <c r="G885" s="26">
        <v>6.05</v>
      </c>
      <c r="H885" s="26">
        <v>96.8</v>
      </c>
      <c r="I885" s="26"/>
      <c r="J885" s="30" t="s">
        <v>121</v>
      </c>
      <c r="K885" s="28"/>
      <c r="L885" s="25"/>
      <c r="M885" s="26"/>
    </row>
    <row r="886" spans="1:13" ht="15">
      <c r="A886" s="68"/>
      <c r="B886" s="68"/>
      <c r="C886" s="68"/>
      <c r="D886" s="68"/>
      <c r="E886" s="29" t="s">
        <v>1720</v>
      </c>
      <c r="F886" s="26">
        <v>19</v>
      </c>
      <c r="G886" s="26">
        <v>6.6550000000000002</v>
      </c>
      <c r="H886" s="26">
        <v>126.44499999999999</v>
      </c>
      <c r="I886" s="26"/>
      <c r="J886" s="30" t="s">
        <v>121</v>
      </c>
      <c r="K886" s="28"/>
      <c r="L886" s="25"/>
      <c r="M886" s="26"/>
    </row>
    <row r="887" spans="1:13" ht="15">
      <c r="A887" s="68"/>
      <c r="B887" s="68"/>
      <c r="C887" s="68"/>
      <c r="D887" s="68"/>
      <c r="E887" s="29" t="s">
        <v>1721</v>
      </c>
      <c r="F887" s="26">
        <v>21</v>
      </c>
      <c r="G887" s="26">
        <v>6.6550000000000002</v>
      </c>
      <c r="H887" s="26">
        <v>139.755</v>
      </c>
      <c r="I887" s="26"/>
      <c r="J887" s="30" t="s">
        <v>121</v>
      </c>
      <c r="K887" s="28"/>
      <c r="L887" s="25"/>
      <c r="M887" s="26"/>
    </row>
    <row r="888" spans="1:13" ht="15" customHeight="1">
      <c r="A888" s="68"/>
      <c r="B888" s="68"/>
      <c r="C888" s="68"/>
      <c r="D888" s="68"/>
      <c r="E888" s="29" t="s">
        <v>1722</v>
      </c>
      <c r="F888" s="26">
        <v>2</v>
      </c>
      <c r="G888" s="26">
        <v>5.5</v>
      </c>
      <c r="H888" s="26">
        <v>11</v>
      </c>
      <c r="I888" s="26"/>
      <c r="J888" s="30" t="s">
        <v>121</v>
      </c>
      <c r="K888" s="28"/>
      <c r="L888" s="25"/>
      <c r="M888" s="26"/>
    </row>
    <row r="889" spans="1:13" ht="15">
      <c r="A889" s="68"/>
      <c r="B889" s="68"/>
      <c r="C889" s="68"/>
      <c r="D889" s="68"/>
      <c r="E889" s="29" t="s">
        <v>1723</v>
      </c>
      <c r="F889" s="26">
        <v>15</v>
      </c>
      <c r="G889" s="26">
        <v>14.52</v>
      </c>
      <c r="H889" s="26">
        <v>217.8</v>
      </c>
      <c r="I889" s="26"/>
      <c r="J889" s="30" t="s">
        <v>121</v>
      </c>
      <c r="K889" s="28"/>
      <c r="L889" s="25"/>
      <c r="M889" s="26"/>
    </row>
    <row r="890" spans="1:13" ht="15">
      <c r="A890" s="68"/>
      <c r="B890" s="68"/>
      <c r="C890" s="68"/>
      <c r="D890" s="68"/>
      <c r="E890" s="29" t="s">
        <v>1724</v>
      </c>
      <c r="F890" s="26">
        <v>59</v>
      </c>
      <c r="G890" s="26">
        <v>14.52</v>
      </c>
      <c r="H890" s="26">
        <v>856.68</v>
      </c>
      <c r="I890" s="26"/>
      <c r="J890" s="30" t="s">
        <v>121</v>
      </c>
      <c r="K890" s="28"/>
      <c r="L890" s="25"/>
      <c r="M890" s="26"/>
    </row>
    <row r="891" spans="1:13" ht="15">
      <c r="A891" s="68"/>
      <c r="B891" s="68"/>
      <c r="C891" s="68"/>
      <c r="D891" s="68"/>
      <c r="E891" s="29" t="s">
        <v>767</v>
      </c>
      <c r="F891" s="26">
        <v>9</v>
      </c>
      <c r="G891" s="26">
        <v>14</v>
      </c>
      <c r="H891" s="26">
        <v>126</v>
      </c>
      <c r="I891" s="26"/>
      <c r="J891" s="30" t="s">
        <v>121</v>
      </c>
      <c r="K891" s="28"/>
      <c r="L891" s="25"/>
      <c r="M891" s="26"/>
    </row>
    <row r="892" spans="1:13" ht="15">
      <c r="A892" s="68"/>
      <c r="B892" s="68"/>
      <c r="C892" s="68"/>
      <c r="D892" s="68"/>
      <c r="E892" s="29" t="s">
        <v>1725</v>
      </c>
      <c r="F892" s="26">
        <v>63</v>
      </c>
      <c r="G892" s="26">
        <v>13.2</v>
      </c>
      <c r="H892" s="26">
        <v>831.6</v>
      </c>
      <c r="I892" s="26"/>
      <c r="J892" s="30" t="s">
        <v>121</v>
      </c>
      <c r="K892" s="28"/>
      <c r="L892" s="25"/>
      <c r="M892" s="26"/>
    </row>
    <row r="893" spans="1:13" ht="15">
      <c r="A893" s="68"/>
      <c r="B893" s="68"/>
      <c r="C893" s="68"/>
      <c r="D893" s="68"/>
      <c r="E893" s="29" t="s">
        <v>1726</v>
      </c>
      <c r="F893" s="26">
        <v>5</v>
      </c>
      <c r="G893" s="26">
        <v>13.2</v>
      </c>
      <c r="H893" s="26">
        <v>66</v>
      </c>
      <c r="I893" s="26"/>
      <c r="J893" s="30" t="s">
        <v>121</v>
      </c>
      <c r="K893" s="28"/>
      <c r="L893" s="25"/>
      <c r="M893" s="26"/>
    </row>
    <row r="894" spans="1:13" ht="15">
      <c r="A894" s="68"/>
      <c r="B894" s="68"/>
      <c r="C894" s="68"/>
      <c r="D894" s="68"/>
      <c r="E894" s="29" t="s">
        <v>768</v>
      </c>
      <c r="F894" s="26">
        <v>54</v>
      </c>
      <c r="G894" s="26">
        <v>14</v>
      </c>
      <c r="H894" s="26">
        <v>756</v>
      </c>
      <c r="I894" s="26"/>
      <c r="J894" s="30" t="s">
        <v>121</v>
      </c>
      <c r="K894" s="28"/>
      <c r="L894" s="25"/>
      <c r="M894" s="26"/>
    </row>
    <row r="895" spans="1:13" ht="15">
      <c r="A895" s="68"/>
      <c r="B895" s="68"/>
      <c r="C895" s="68"/>
      <c r="D895" s="68"/>
      <c r="E895" s="29" t="s">
        <v>1727</v>
      </c>
      <c r="F895" s="26">
        <v>132</v>
      </c>
      <c r="G895" s="26">
        <v>13.2</v>
      </c>
      <c r="H895" s="26">
        <v>1742.4</v>
      </c>
      <c r="I895" s="26"/>
      <c r="J895" s="30" t="s">
        <v>121</v>
      </c>
      <c r="K895" s="28"/>
      <c r="L895" s="25"/>
      <c r="M895" s="26"/>
    </row>
    <row r="896" spans="1:13" ht="15">
      <c r="A896" s="68"/>
      <c r="B896" s="68"/>
      <c r="C896" s="68"/>
      <c r="D896" s="68"/>
      <c r="E896" s="29" t="s">
        <v>1728</v>
      </c>
      <c r="F896" s="26">
        <v>2</v>
      </c>
      <c r="G896" s="26">
        <v>14</v>
      </c>
      <c r="H896" s="26">
        <v>28</v>
      </c>
      <c r="I896" s="26"/>
      <c r="J896" s="30" t="s">
        <v>121</v>
      </c>
      <c r="K896" s="28"/>
      <c r="L896" s="25"/>
      <c r="M896" s="26"/>
    </row>
    <row r="897" spans="1:13" ht="15">
      <c r="A897" s="68"/>
      <c r="B897" s="68"/>
      <c r="C897" s="68"/>
      <c r="D897" s="68"/>
      <c r="E897" s="29" t="s">
        <v>1729</v>
      </c>
      <c r="F897" s="26">
        <v>19</v>
      </c>
      <c r="G897" s="26">
        <v>14</v>
      </c>
      <c r="H897" s="26">
        <v>266</v>
      </c>
      <c r="I897" s="26"/>
      <c r="J897" s="30" t="s">
        <v>121</v>
      </c>
      <c r="K897" s="28"/>
      <c r="L897" s="25"/>
      <c r="M897" s="26"/>
    </row>
    <row r="898" spans="1:13" ht="15">
      <c r="A898" s="68"/>
      <c r="B898" s="68"/>
      <c r="C898" s="68"/>
      <c r="D898" s="68"/>
      <c r="E898" s="29" t="s">
        <v>1730</v>
      </c>
      <c r="F898" s="26">
        <v>20</v>
      </c>
      <c r="G898" s="26">
        <v>13.2</v>
      </c>
      <c r="H898" s="26">
        <v>264</v>
      </c>
      <c r="I898" s="26"/>
      <c r="J898" s="30" t="s">
        <v>121</v>
      </c>
      <c r="K898" s="28"/>
      <c r="L898" s="25"/>
      <c r="M898" s="26"/>
    </row>
    <row r="899" spans="1:13" ht="15">
      <c r="A899" s="68"/>
      <c r="B899" s="68"/>
      <c r="C899" s="68"/>
      <c r="D899" s="68"/>
      <c r="E899" s="29" t="s">
        <v>1731</v>
      </c>
      <c r="F899" s="26">
        <v>58</v>
      </c>
      <c r="G899" s="26">
        <v>14.52</v>
      </c>
      <c r="H899" s="26">
        <v>842.16</v>
      </c>
      <c r="I899" s="26"/>
      <c r="J899" s="30" t="s">
        <v>121</v>
      </c>
      <c r="K899" s="28"/>
      <c r="L899" s="25"/>
      <c r="M899" s="26"/>
    </row>
    <row r="900" spans="1:13" ht="15">
      <c r="A900" s="68"/>
      <c r="B900" s="68"/>
      <c r="C900" s="68"/>
      <c r="D900" s="68"/>
      <c r="E900" s="29" t="s">
        <v>1732</v>
      </c>
      <c r="F900" s="26">
        <v>92</v>
      </c>
      <c r="G900" s="26">
        <v>13.5998676</v>
      </c>
      <c r="H900" s="26">
        <v>1251.1878191999999</v>
      </c>
      <c r="I900" s="26"/>
      <c r="J900" s="30" t="s">
        <v>121</v>
      </c>
      <c r="K900" s="28"/>
      <c r="L900" s="25"/>
      <c r="M900" s="26"/>
    </row>
    <row r="901" spans="1:13" ht="15">
      <c r="A901" s="68"/>
      <c r="B901" s="68"/>
      <c r="C901" s="68"/>
      <c r="D901" s="68"/>
      <c r="E901" s="29" t="s">
        <v>1733</v>
      </c>
      <c r="F901" s="26">
        <v>425</v>
      </c>
      <c r="G901" s="26">
        <v>14.52</v>
      </c>
      <c r="H901" s="26">
        <v>6171</v>
      </c>
      <c r="I901" s="26"/>
      <c r="J901" s="30" t="s">
        <v>121</v>
      </c>
      <c r="K901" s="28"/>
      <c r="L901" s="25"/>
      <c r="M901" s="26"/>
    </row>
    <row r="902" spans="1:13" ht="15">
      <c r="A902" s="68"/>
      <c r="B902" s="68"/>
      <c r="C902" s="68"/>
      <c r="D902" s="68"/>
      <c r="E902" s="29" t="s">
        <v>1734</v>
      </c>
      <c r="F902" s="26">
        <v>422</v>
      </c>
      <c r="G902" s="26">
        <v>14.52</v>
      </c>
      <c r="H902" s="26">
        <v>6127.44</v>
      </c>
      <c r="I902" s="26"/>
      <c r="J902" s="30" t="s">
        <v>121</v>
      </c>
      <c r="K902" s="28"/>
      <c r="L902" s="25"/>
      <c r="M902" s="26"/>
    </row>
    <row r="903" spans="1:13" ht="15">
      <c r="A903" s="68"/>
      <c r="B903" s="68"/>
      <c r="C903" s="68"/>
      <c r="D903" s="68"/>
      <c r="E903" s="29" t="s">
        <v>1735</v>
      </c>
      <c r="F903" s="26">
        <v>77</v>
      </c>
      <c r="G903" s="26">
        <v>14.52</v>
      </c>
      <c r="H903" s="26">
        <v>1118.04</v>
      </c>
      <c r="I903" s="26"/>
      <c r="J903" s="30" t="s">
        <v>121</v>
      </c>
      <c r="K903" s="28"/>
      <c r="L903" s="25"/>
      <c r="M903" s="26"/>
    </row>
    <row r="904" spans="1:13" ht="15">
      <c r="A904" s="68"/>
      <c r="B904" s="68"/>
      <c r="C904" s="68"/>
      <c r="D904" s="68"/>
      <c r="E904" s="29" t="s">
        <v>1736</v>
      </c>
      <c r="F904" s="26">
        <v>20</v>
      </c>
      <c r="G904" s="26">
        <v>14.0507136</v>
      </c>
      <c r="H904" s="26">
        <v>281.01427200000001</v>
      </c>
      <c r="I904" s="26"/>
      <c r="J904" s="30" t="s">
        <v>121</v>
      </c>
      <c r="K904" s="28"/>
      <c r="L904" s="25"/>
      <c r="M904" s="26"/>
    </row>
    <row r="905" spans="1:13" ht="15">
      <c r="A905" s="68">
        <v>14</v>
      </c>
      <c r="B905" s="68" t="s">
        <v>2169</v>
      </c>
      <c r="C905" s="68">
        <v>4</v>
      </c>
      <c r="D905" s="68" t="s">
        <v>2170</v>
      </c>
      <c r="E905" s="29" t="s">
        <v>1737</v>
      </c>
      <c r="F905" s="26">
        <v>32</v>
      </c>
      <c r="G905" s="26">
        <v>14.52</v>
      </c>
      <c r="H905" s="26">
        <v>464.64</v>
      </c>
      <c r="I905" s="26"/>
      <c r="J905" s="30" t="s">
        <v>121</v>
      </c>
      <c r="K905" s="28"/>
      <c r="L905" s="25"/>
      <c r="M905" s="26"/>
    </row>
    <row r="906" spans="1:13" ht="15">
      <c r="A906" s="68"/>
      <c r="B906" s="68"/>
      <c r="C906" s="68"/>
      <c r="D906" s="68"/>
      <c r="E906" s="29" t="s">
        <v>1738</v>
      </c>
      <c r="F906" s="26">
        <v>65</v>
      </c>
      <c r="G906" s="26">
        <v>14.52</v>
      </c>
      <c r="H906" s="26">
        <v>943.8</v>
      </c>
      <c r="I906" s="26"/>
      <c r="J906" s="30" t="s">
        <v>121</v>
      </c>
      <c r="K906" s="28"/>
      <c r="L906" s="25"/>
      <c r="M906" s="26"/>
    </row>
    <row r="907" spans="1:13" ht="15">
      <c r="A907" s="68"/>
      <c r="B907" s="68"/>
      <c r="C907" s="68"/>
      <c r="D907" s="68"/>
      <c r="E907" s="29" t="s">
        <v>1739</v>
      </c>
      <c r="F907" s="26">
        <v>35</v>
      </c>
      <c r="G907" s="26">
        <v>14.52</v>
      </c>
      <c r="H907" s="26">
        <v>508.2</v>
      </c>
      <c r="I907" s="26"/>
      <c r="J907" s="30" t="s">
        <v>121</v>
      </c>
      <c r="K907" s="28"/>
      <c r="L907" s="25"/>
      <c r="M907" s="26"/>
    </row>
    <row r="908" spans="1:13" ht="15">
      <c r="A908" s="68"/>
      <c r="B908" s="68"/>
      <c r="C908" s="68"/>
      <c r="D908" s="68"/>
      <c r="E908" s="29" t="s">
        <v>1740</v>
      </c>
      <c r="F908" s="26">
        <v>30</v>
      </c>
      <c r="G908" s="26">
        <v>14</v>
      </c>
      <c r="H908" s="26">
        <v>420</v>
      </c>
      <c r="I908" s="26"/>
      <c r="J908" s="30" t="s">
        <v>121</v>
      </c>
      <c r="K908" s="28"/>
      <c r="L908" s="25"/>
      <c r="M908" s="26"/>
    </row>
    <row r="909" spans="1:13" ht="15">
      <c r="A909" s="68"/>
      <c r="B909" s="68"/>
      <c r="C909" s="68"/>
      <c r="D909" s="68"/>
      <c r="E909" s="29" t="s">
        <v>769</v>
      </c>
      <c r="F909" s="26">
        <v>2</v>
      </c>
      <c r="G909" s="26">
        <v>11.15136</v>
      </c>
      <c r="H909" s="26">
        <v>22.302720000000001</v>
      </c>
      <c r="I909" s="26"/>
      <c r="J909" s="30" t="s">
        <v>121</v>
      </c>
      <c r="K909" s="28"/>
      <c r="L909" s="25"/>
      <c r="M909" s="26"/>
    </row>
    <row r="910" spans="1:13" ht="15">
      <c r="A910" s="68"/>
      <c r="B910" s="68"/>
      <c r="C910" s="68"/>
      <c r="D910" s="68"/>
      <c r="E910" s="29" t="s">
        <v>769</v>
      </c>
      <c r="F910" s="26">
        <v>58</v>
      </c>
      <c r="G910" s="26">
        <v>14</v>
      </c>
      <c r="H910" s="26">
        <v>812</v>
      </c>
      <c r="I910" s="26"/>
      <c r="J910" s="30" t="s">
        <v>121</v>
      </c>
      <c r="K910" s="28"/>
      <c r="L910" s="25"/>
      <c r="M910" s="26"/>
    </row>
    <row r="911" spans="1:13" ht="15">
      <c r="A911" s="68"/>
      <c r="B911" s="68"/>
      <c r="C911" s="68"/>
      <c r="D911" s="68"/>
      <c r="E911" s="29" t="s">
        <v>770</v>
      </c>
      <c r="F911" s="26">
        <v>168</v>
      </c>
      <c r="G911" s="26">
        <v>14</v>
      </c>
      <c r="H911" s="26">
        <v>2352</v>
      </c>
      <c r="I911" s="26"/>
      <c r="J911" s="30" t="s">
        <v>121</v>
      </c>
      <c r="K911" s="28"/>
      <c r="L911" s="25"/>
      <c r="M911" s="26"/>
    </row>
    <row r="912" spans="1:13" ht="15">
      <c r="A912" s="68"/>
      <c r="B912" s="68"/>
      <c r="C912" s="68"/>
      <c r="D912" s="68"/>
      <c r="E912" s="29" t="s">
        <v>770</v>
      </c>
      <c r="F912" s="26">
        <v>14</v>
      </c>
      <c r="G912" s="26">
        <v>20</v>
      </c>
      <c r="H912" s="26">
        <v>280</v>
      </c>
      <c r="I912" s="26"/>
      <c r="J912" s="30" t="s">
        <v>121</v>
      </c>
      <c r="K912" s="28"/>
      <c r="L912" s="25"/>
      <c r="M912" s="26"/>
    </row>
    <row r="913" spans="1:13" ht="15">
      <c r="A913" s="68"/>
      <c r="B913" s="68"/>
      <c r="C913" s="68"/>
      <c r="D913" s="68"/>
      <c r="E913" s="29" t="s">
        <v>772</v>
      </c>
      <c r="F913" s="26">
        <v>2</v>
      </c>
      <c r="G913" s="26">
        <v>14</v>
      </c>
      <c r="H913" s="26">
        <v>28</v>
      </c>
      <c r="I913" s="26"/>
      <c r="J913" s="30" t="s">
        <v>121</v>
      </c>
      <c r="K913" s="28"/>
      <c r="L913" s="25"/>
      <c r="M913" s="26"/>
    </row>
    <row r="914" spans="1:13" ht="15">
      <c r="A914" s="68"/>
      <c r="B914" s="68"/>
      <c r="C914" s="68"/>
      <c r="D914" s="68"/>
      <c r="E914" s="29" t="s">
        <v>774</v>
      </c>
      <c r="F914" s="26">
        <v>16</v>
      </c>
      <c r="G914" s="26">
        <v>14</v>
      </c>
      <c r="H914" s="26">
        <v>224</v>
      </c>
      <c r="I914" s="26"/>
      <c r="J914" s="30" t="s">
        <v>121</v>
      </c>
      <c r="K914" s="28"/>
      <c r="L914" s="25"/>
      <c r="M914" s="26"/>
    </row>
    <row r="915" spans="1:13" ht="15">
      <c r="A915" s="68"/>
      <c r="B915" s="68"/>
      <c r="C915" s="68"/>
      <c r="D915" s="68"/>
      <c r="E915" s="29" t="s">
        <v>1741</v>
      </c>
      <c r="F915" s="26">
        <v>174</v>
      </c>
      <c r="G915" s="26">
        <v>14</v>
      </c>
      <c r="H915" s="26">
        <v>2436</v>
      </c>
      <c r="I915" s="26"/>
      <c r="J915" s="30" t="s">
        <v>121</v>
      </c>
      <c r="K915" s="28"/>
      <c r="L915" s="25"/>
      <c r="M915" s="26"/>
    </row>
    <row r="916" spans="1:13" ht="14.45" customHeight="1">
      <c r="A916" s="68"/>
      <c r="B916" s="68"/>
      <c r="C916" s="68"/>
      <c r="D916" s="68"/>
      <c r="E916" s="29" t="s">
        <v>775</v>
      </c>
      <c r="F916" s="26">
        <v>94</v>
      </c>
      <c r="G916" s="26">
        <v>14</v>
      </c>
      <c r="H916" s="26">
        <v>1316</v>
      </c>
      <c r="I916" s="26"/>
      <c r="J916" s="30" t="s">
        <v>121</v>
      </c>
      <c r="K916" s="28"/>
      <c r="L916" s="25"/>
      <c r="M916" s="26"/>
    </row>
    <row r="917" spans="1:13" ht="15">
      <c r="A917" s="68"/>
      <c r="B917" s="68"/>
      <c r="C917" s="68"/>
      <c r="D917" s="68"/>
      <c r="E917" s="29" t="s">
        <v>776</v>
      </c>
      <c r="F917" s="26">
        <v>53</v>
      </c>
      <c r="G917" s="26">
        <v>14</v>
      </c>
      <c r="H917" s="26">
        <v>742</v>
      </c>
      <c r="I917" s="26"/>
      <c r="J917" s="30" t="s">
        <v>121</v>
      </c>
      <c r="K917" s="28"/>
      <c r="L917" s="25"/>
      <c r="M917" s="26"/>
    </row>
    <row r="918" spans="1:13" ht="15">
      <c r="A918" s="68"/>
      <c r="B918" s="68"/>
      <c r="C918" s="68"/>
      <c r="D918" s="68"/>
      <c r="E918" s="29" t="s">
        <v>780</v>
      </c>
      <c r="F918" s="26">
        <v>20</v>
      </c>
      <c r="G918" s="26">
        <v>14</v>
      </c>
      <c r="H918" s="26">
        <v>280</v>
      </c>
      <c r="I918" s="26"/>
      <c r="J918" s="30" t="s">
        <v>121</v>
      </c>
      <c r="K918" s="28"/>
      <c r="L918" s="25"/>
      <c r="M918" s="26"/>
    </row>
    <row r="919" spans="1:13" ht="15">
      <c r="A919" s="68"/>
      <c r="B919" s="68"/>
      <c r="C919" s="68"/>
      <c r="D919" s="68"/>
      <c r="E919" s="29" t="s">
        <v>782</v>
      </c>
      <c r="F919" s="26">
        <v>14</v>
      </c>
      <c r="G919" s="26">
        <v>13.923</v>
      </c>
      <c r="H919" s="26">
        <v>194.922</v>
      </c>
      <c r="I919" s="26"/>
      <c r="J919" s="30" t="s">
        <v>121</v>
      </c>
      <c r="K919" s="28"/>
      <c r="L919" s="25"/>
      <c r="M919" s="26"/>
    </row>
    <row r="920" spans="1:13" ht="15">
      <c r="A920" s="68"/>
      <c r="B920" s="68"/>
      <c r="C920" s="68"/>
      <c r="D920" s="68"/>
      <c r="E920" s="29" t="s">
        <v>782</v>
      </c>
      <c r="F920" s="26">
        <v>1</v>
      </c>
      <c r="G920" s="26">
        <v>19.89</v>
      </c>
      <c r="H920" s="26">
        <v>19.89</v>
      </c>
      <c r="I920" s="26"/>
      <c r="J920" s="30" t="s">
        <v>121</v>
      </c>
      <c r="K920" s="28"/>
      <c r="L920" s="25"/>
      <c r="M920" s="26"/>
    </row>
    <row r="921" spans="1:13" ht="15">
      <c r="A921" s="68"/>
      <c r="B921" s="68"/>
      <c r="C921" s="68"/>
      <c r="D921" s="68"/>
      <c r="E921" s="29" t="s">
        <v>1742</v>
      </c>
      <c r="F921" s="26">
        <v>4</v>
      </c>
      <c r="G921" s="26">
        <v>13.2</v>
      </c>
      <c r="H921" s="26">
        <v>52.8</v>
      </c>
      <c r="I921" s="26"/>
      <c r="J921" s="30" t="s">
        <v>121</v>
      </c>
      <c r="K921" s="28"/>
      <c r="L921" s="25"/>
      <c r="M921" s="26"/>
    </row>
    <row r="922" spans="1:13" ht="15">
      <c r="A922" s="68"/>
      <c r="B922" s="68"/>
      <c r="C922" s="68"/>
      <c r="D922" s="68"/>
      <c r="E922" s="29" t="s">
        <v>1743</v>
      </c>
      <c r="F922" s="26">
        <v>457</v>
      </c>
      <c r="G922" s="26">
        <v>14.52</v>
      </c>
      <c r="H922" s="26">
        <v>6635.64</v>
      </c>
      <c r="I922" s="26"/>
      <c r="J922" s="30" t="s">
        <v>121</v>
      </c>
      <c r="K922" s="28"/>
      <c r="L922" s="25"/>
      <c r="M922" s="26"/>
    </row>
    <row r="923" spans="1:13" ht="15">
      <c r="A923" s="68"/>
      <c r="B923" s="68"/>
      <c r="C923" s="68"/>
      <c r="D923" s="68"/>
      <c r="E923" s="29" t="s">
        <v>1744</v>
      </c>
      <c r="F923" s="26">
        <v>50</v>
      </c>
      <c r="G923" s="26">
        <v>14.52</v>
      </c>
      <c r="H923" s="26">
        <v>726</v>
      </c>
      <c r="I923" s="26"/>
      <c r="J923" s="30" t="s">
        <v>121</v>
      </c>
      <c r="K923" s="28"/>
      <c r="L923" s="25"/>
      <c r="M923" s="26"/>
    </row>
    <row r="924" spans="1:13" ht="15">
      <c r="A924" s="68"/>
      <c r="B924" s="68"/>
      <c r="C924" s="68"/>
      <c r="D924" s="68"/>
      <c r="E924" s="29" t="s">
        <v>1745</v>
      </c>
      <c r="F924" s="26">
        <v>56</v>
      </c>
      <c r="G924" s="26">
        <v>13.2</v>
      </c>
      <c r="H924" s="26">
        <v>739.2</v>
      </c>
      <c r="I924" s="26"/>
      <c r="J924" s="30" t="s">
        <v>121</v>
      </c>
      <c r="K924" s="28"/>
      <c r="L924" s="25"/>
      <c r="M924" s="26"/>
    </row>
    <row r="925" spans="1:13" ht="15">
      <c r="A925" s="68"/>
      <c r="B925" s="68"/>
      <c r="C925" s="68"/>
      <c r="D925" s="68"/>
      <c r="E925" s="29" t="s">
        <v>1746</v>
      </c>
      <c r="F925" s="26">
        <v>10</v>
      </c>
      <c r="G925" s="26">
        <v>13.2</v>
      </c>
      <c r="H925" s="26">
        <v>132</v>
      </c>
      <c r="I925" s="26"/>
      <c r="J925" s="30" t="s">
        <v>121</v>
      </c>
      <c r="K925" s="28"/>
      <c r="L925" s="25"/>
      <c r="M925" s="26"/>
    </row>
    <row r="926" spans="1:13" ht="15">
      <c r="A926" s="68"/>
      <c r="B926" s="68"/>
      <c r="C926" s="68"/>
      <c r="D926" s="68"/>
      <c r="E926" s="29" t="s">
        <v>1747</v>
      </c>
      <c r="F926" s="26">
        <v>8</v>
      </c>
      <c r="G926" s="26">
        <v>6.2160000000000002</v>
      </c>
      <c r="H926" s="26">
        <v>49.728000000000002</v>
      </c>
      <c r="I926" s="26"/>
      <c r="J926" s="30" t="s">
        <v>121</v>
      </c>
      <c r="K926" s="28"/>
      <c r="L926" s="25"/>
      <c r="M926" s="26"/>
    </row>
    <row r="927" spans="1:13" s="49" customFormat="1" ht="14.25">
      <c r="A927" s="68">
        <v>15</v>
      </c>
      <c r="B927" s="68" t="s">
        <v>53</v>
      </c>
      <c r="C927" s="66" t="s">
        <v>64</v>
      </c>
      <c r="D927" s="66"/>
      <c r="E927" s="75"/>
      <c r="F927" s="45">
        <v>709</v>
      </c>
      <c r="G927" s="45"/>
      <c r="H927" s="45">
        <v>5263.3038399999996</v>
      </c>
      <c r="I927" s="45">
        <f>SUM(I928:I935)</f>
        <v>5263</v>
      </c>
      <c r="J927" s="46"/>
      <c r="K927" s="47">
        <v>0</v>
      </c>
      <c r="L927" s="44">
        <v>0</v>
      </c>
      <c r="M927" s="45">
        <v>5263</v>
      </c>
    </row>
    <row r="928" spans="1:13" ht="15">
      <c r="A928" s="68"/>
      <c r="B928" s="68"/>
      <c r="C928" s="68">
        <v>1</v>
      </c>
      <c r="D928" s="68" t="s">
        <v>789</v>
      </c>
      <c r="E928" s="29" t="s">
        <v>118</v>
      </c>
      <c r="F928" s="26">
        <v>709</v>
      </c>
      <c r="G928" s="26"/>
      <c r="H928" s="26">
        <v>5263.3038399999996</v>
      </c>
      <c r="I928" s="26">
        <f>ROUND(H928,0)</f>
        <v>5263</v>
      </c>
      <c r="J928" s="27"/>
      <c r="K928" s="28">
        <v>0</v>
      </c>
      <c r="L928" s="25">
        <v>0</v>
      </c>
      <c r="M928" s="26">
        <v>5263</v>
      </c>
    </row>
    <row r="929" spans="1:13" ht="27">
      <c r="A929" s="68"/>
      <c r="B929" s="68"/>
      <c r="C929" s="68"/>
      <c r="D929" s="68"/>
      <c r="E929" s="29" t="s">
        <v>791</v>
      </c>
      <c r="F929" s="26">
        <v>9</v>
      </c>
      <c r="G929" s="26">
        <v>9.35</v>
      </c>
      <c r="H929" s="26">
        <v>84.15</v>
      </c>
      <c r="I929" s="26"/>
      <c r="J929" s="30" t="s">
        <v>121</v>
      </c>
      <c r="K929" s="28"/>
      <c r="L929" s="25"/>
      <c r="M929" s="26"/>
    </row>
    <row r="930" spans="1:13" ht="27">
      <c r="A930" s="68"/>
      <c r="B930" s="68"/>
      <c r="C930" s="68"/>
      <c r="D930" s="68"/>
      <c r="E930" s="29" t="s">
        <v>792</v>
      </c>
      <c r="F930" s="26">
        <v>1</v>
      </c>
      <c r="G930" s="26">
        <v>4.4463999999999997</v>
      </c>
      <c r="H930" s="26">
        <v>4.4463999999999997</v>
      </c>
      <c r="I930" s="26"/>
      <c r="J930" s="30" t="s">
        <v>121</v>
      </c>
      <c r="K930" s="28"/>
      <c r="L930" s="25"/>
      <c r="M930" s="26"/>
    </row>
    <row r="931" spans="1:13" ht="27">
      <c r="A931" s="68"/>
      <c r="B931" s="68"/>
      <c r="C931" s="68"/>
      <c r="D931" s="68"/>
      <c r="E931" s="29" t="s">
        <v>792</v>
      </c>
      <c r="F931" s="26">
        <v>96</v>
      </c>
      <c r="G931" s="26">
        <v>11.116</v>
      </c>
      <c r="H931" s="26">
        <v>1067.136</v>
      </c>
      <c r="I931" s="26"/>
      <c r="J931" s="30" t="s">
        <v>121</v>
      </c>
      <c r="K931" s="28"/>
      <c r="L931" s="25"/>
      <c r="M931" s="26"/>
    </row>
    <row r="932" spans="1:13" ht="27">
      <c r="A932" s="68"/>
      <c r="B932" s="68"/>
      <c r="C932" s="68"/>
      <c r="D932" s="68"/>
      <c r="E932" s="29" t="s">
        <v>1748</v>
      </c>
      <c r="F932" s="26">
        <v>2</v>
      </c>
      <c r="G932" s="26">
        <v>7.0899200000000002</v>
      </c>
      <c r="H932" s="26">
        <v>14.17984</v>
      </c>
      <c r="I932" s="26"/>
      <c r="J932" s="30" t="s">
        <v>121</v>
      </c>
      <c r="K932" s="28"/>
      <c r="L932" s="25"/>
      <c r="M932" s="26"/>
    </row>
    <row r="933" spans="1:13" ht="27">
      <c r="A933" s="68"/>
      <c r="B933" s="68"/>
      <c r="C933" s="68"/>
      <c r="D933" s="68"/>
      <c r="E933" s="29" t="s">
        <v>1749</v>
      </c>
      <c r="F933" s="26">
        <v>2</v>
      </c>
      <c r="G933" s="26">
        <v>4.4463999999999997</v>
      </c>
      <c r="H933" s="26">
        <v>8.8927999999999994</v>
      </c>
      <c r="I933" s="26"/>
      <c r="J933" s="30" t="s">
        <v>121</v>
      </c>
      <c r="K933" s="28"/>
      <c r="L933" s="25"/>
      <c r="M933" s="26"/>
    </row>
    <row r="934" spans="1:13" ht="27">
      <c r="A934" s="68"/>
      <c r="B934" s="68"/>
      <c r="C934" s="68"/>
      <c r="D934" s="68"/>
      <c r="E934" s="29" t="s">
        <v>1749</v>
      </c>
      <c r="F934" s="26">
        <v>592</v>
      </c>
      <c r="G934" s="26">
        <v>6.7904</v>
      </c>
      <c r="H934" s="26">
        <v>4019.9168</v>
      </c>
      <c r="I934" s="26"/>
      <c r="J934" s="30" t="s">
        <v>121</v>
      </c>
      <c r="K934" s="28"/>
      <c r="L934" s="25"/>
      <c r="M934" s="26"/>
    </row>
    <row r="935" spans="1:13" ht="27">
      <c r="A935" s="68"/>
      <c r="B935" s="68"/>
      <c r="C935" s="68"/>
      <c r="D935" s="68"/>
      <c r="E935" s="29" t="s">
        <v>793</v>
      </c>
      <c r="F935" s="26">
        <v>7</v>
      </c>
      <c r="G935" s="26">
        <v>9.2260000000000009</v>
      </c>
      <c r="H935" s="26">
        <v>64.581999999999994</v>
      </c>
      <c r="I935" s="26"/>
      <c r="J935" s="30" t="s">
        <v>121</v>
      </c>
      <c r="K935" s="28"/>
      <c r="L935" s="25"/>
      <c r="M935" s="26"/>
    </row>
    <row r="936" spans="1:13" s="49" customFormat="1" ht="14.25">
      <c r="A936" s="68">
        <v>16</v>
      </c>
      <c r="B936" s="68" t="s">
        <v>2132</v>
      </c>
      <c r="C936" s="66" t="s">
        <v>64</v>
      </c>
      <c r="D936" s="66"/>
      <c r="E936" s="75"/>
      <c r="F936" s="45">
        <v>17104</v>
      </c>
      <c r="G936" s="45"/>
      <c r="H936" s="45">
        <v>263014.15529999998</v>
      </c>
      <c r="I936" s="45">
        <f>SUM(I937:I1089)</f>
        <v>263014</v>
      </c>
      <c r="J936" s="46"/>
      <c r="K936" s="47">
        <f>SUM(K937,K949)</f>
        <v>2798</v>
      </c>
      <c r="L936" s="44">
        <v>2798</v>
      </c>
      <c r="M936" s="45">
        <v>260216</v>
      </c>
    </row>
    <row r="937" spans="1:13" ht="15">
      <c r="A937" s="68"/>
      <c r="B937" s="68"/>
      <c r="C937" s="68">
        <v>1</v>
      </c>
      <c r="D937" s="68" t="s">
        <v>794</v>
      </c>
      <c r="E937" s="29" t="s">
        <v>118</v>
      </c>
      <c r="F937" s="26">
        <v>1743</v>
      </c>
      <c r="G937" s="26"/>
      <c r="H937" s="26">
        <v>4940.9106000000002</v>
      </c>
      <c r="I937" s="26">
        <f>ROUND(H937,0)</f>
        <v>4941</v>
      </c>
      <c r="J937" s="27"/>
      <c r="K937" s="28">
        <v>2798</v>
      </c>
      <c r="L937" s="25">
        <v>2798</v>
      </c>
      <c r="M937" s="26">
        <v>2143</v>
      </c>
    </row>
    <row r="938" spans="1:13" ht="15">
      <c r="A938" s="68"/>
      <c r="B938" s="68"/>
      <c r="C938" s="68"/>
      <c r="D938" s="68"/>
      <c r="E938" s="29" t="s">
        <v>1750</v>
      </c>
      <c r="F938" s="26">
        <v>16</v>
      </c>
      <c r="G938" s="26">
        <v>3.3879999999999999</v>
      </c>
      <c r="H938" s="26">
        <v>54.207999999999998</v>
      </c>
      <c r="I938" s="26"/>
      <c r="J938" s="30" t="s">
        <v>121</v>
      </c>
      <c r="K938" s="28"/>
      <c r="L938" s="25"/>
      <c r="M938" s="26"/>
    </row>
    <row r="939" spans="1:13" ht="15">
      <c r="A939" s="68"/>
      <c r="B939" s="68"/>
      <c r="C939" s="68"/>
      <c r="D939" s="68"/>
      <c r="E939" s="29" t="s">
        <v>1750</v>
      </c>
      <c r="F939" s="26">
        <v>5</v>
      </c>
      <c r="G939" s="26">
        <v>3.4</v>
      </c>
      <c r="H939" s="26">
        <v>17</v>
      </c>
      <c r="I939" s="26"/>
      <c r="J939" s="30" t="s">
        <v>121</v>
      </c>
      <c r="K939" s="28"/>
      <c r="L939" s="25"/>
      <c r="M939" s="26"/>
    </row>
    <row r="940" spans="1:13" ht="15">
      <c r="A940" s="68"/>
      <c r="B940" s="68"/>
      <c r="C940" s="68"/>
      <c r="D940" s="68"/>
      <c r="E940" s="29" t="s">
        <v>1751</v>
      </c>
      <c r="F940" s="26">
        <v>11</v>
      </c>
      <c r="G940" s="26">
        <v>5.4450000000000003</v>
      </c>
      <c r="H940" s="26">
        <v>59.895000000000003</v>
      </c>
      <c r="I940" s="26"/>
      <c r="J940" s="30" t="s">
        <v>121</v>
      </c>
      <c r="K940" s="28"/>
      <c r="L940" s="25"/>
      <c r="M940" s="26"/>
    </row>
    <row r="941" spans="1:13" ht="15">
      <c r="A941" s="68"/>
      <c r="B941" s="68"/>
      <c r="C941" s="68"/>
      <c r="D941" s="68"/>
      <c r="E941" s="29" t="s">
        <v>1752</v>
      </c>
      <c r="F941" s="26">
        <v>148</v>
      </c>
      <c r="G941" s="26">
        <v>4.95</v>
      </c>
      <c r="H941" s="26">
        <v>732.6</v>
      </c>
      <c r="I941" s="26"/>
      <c r="J941" s="30" t="s">
        <v>121</v>
      </c>
      <c r="K941" s="28"/>
      <c r="L941" s="25"/>
      <c r="M941" s="26"/>
    </row>
    <row r="942" spans="1:13" ht="15">
      <c r="A942" s="68"/>
      <c r="B942" s="68"/>
      <c r="C942" s="68"/>
      <c r="D942" s="68"/>
      <c r="E942" s="29" t="s">
        <v>795</v>
      </c>
      <c r="F942" s="26">
        <v>4</v>
      </c>
      <c r="G942" s="26">
        <v>3.6</v>
      </c>
      <c r="H942" s="26">
        <v>14.4</v>
      </c>
      <c r="I942" s="26"/>
      <c r="J942" s="30" t="s">
        <v>121</v>
      </c>
      <c r="K942" s="28"/>
      <c r="L942" s="25"/>
      <c r="M942" s="26"/>
    </row>
    <row r="943" spans="1:13" ht="15">
      <c r="A943" s="68"/>
      <c r="B943" s="68"/>
      <c r="C943" s="68"/>
      <c r="D943" s="68"/>
      <c r="E943" s="29" t="s">
        <v>1753</v>
      </c>
      <c r="F943" s="26">
        <v>3</v>
      </c>
      <c r="G943" s="26">
        <v>3.3879999999999999</v>
      </c>
      <c r="H943" s="26">
        <v>10.164</v>
      </c>
      <c r="I943" s="26"/>
      <c r="J943" s="30" t="s">
        <v>121</v>
      </c>
      <c r="K943" s="28"/>
      <c r="L943" s="25"/>
      <c r="M943" s="26"/>
    </row>
    <row r="944" spans="1:13" ht="15">
      <c r="A944" s="68"/>
      <c r="B944" s="68"/>
      <c r="C944" s="68"/>
      <c r="D944" s="68"/>
      <c r="E944" s="29" t="s">
        <v>1753</v>
      </c>
      <c r="F944" s="26">
        <v>9</v>
      </c>
      <c r="G944" s="26">
        <v>4.95</v>
      </c>
      <c r="H944" s="26">
        <v>44.55</v>
      </c>
      <c r="I944" s="26"/>
      <c r="J944" s="30" t="s">
        <v>121</v>
      </c>
      <c r="K944" s="28"/>
      <c r="L944" s="25"/>
      <c r="M944" s="26"/>
    </row>
    <row r="945" spans="1:13" ht="15">
      <c r="A945" s="68"/>
      <c r="B945" s="68"/>
      <c r="C945" s="68"/>
      <c r="D945" s="68"/>
      <c r="E945" s="29" t="s">
        <v>797</v>
      </c>
      <c r="F945" s="26">
        <v>427</v>
      </c>
      <c r="G945" s="26">
        <v>2.7719999999999998</v>
      </c>
      <c r="H945" s="26">
        <v>1183.644</v>
      </c>
      <c r="I945" s="26"/>
      <c r="J945" s="30" t="s">
        <v>121</v>
      </c>
      <c r="K945" s="28"/>
      <c r="L945" s="25"/>
      <c r="M945" s="26"/>
    </row>
    <row r="946" spans="1:13" ht="15">
      <c r="A946" s="68"/>
      <c r="B946" s="68"/>
      <c r="C946" s="68"/>
      <c r="D946" s="68"/>
      <c r="E946" s="29" t="s">
        <v>797</v>
      </c>
      <c r="F946" s="26">
        <v>23</v>
      </c>
      <c r="G946" s="26">
        <v>3.96</v>
      </c>
      <c r="H946" s="26">
        <v>91.08</v>
      </c>
      <c r="I946" s="26"/>
      <c r="J946" s="30" t="s">
        <v>121</v>
      </c>
      <c r="K946" s="28"/>
      <c r="L946" s="25"/>
      <c r="M946" s="26"/>
    </row>
    <row r="947" spans="1:13" ht="15">
      <c r="A947" s="68"/>
      <c r="B947" s="68"/>
      <c r="C947" s="68"/>
      <c r="D947" s="68"/>
      <c r="E947" s="29" t="s">
        <v>1754</v>
      </c>
      <c r="F947" s="26">
        <v>662</v>
      </c>
      <c r="G947" s="26">
        <v>2.5188000000000001</v>
      </c>
      <c r="H947" s="26">
        <v>1667.4456</v>
      </c>
      <c r="I947" s="26"/>
      <c r="J947" s="30" t="s">
        <v>121</v>
      </c>
      <c r="K947" s="28"/>
      <c r="L947" s="25"/>
      <c r="M947" s="26"/>
    </row>
    <row r="948" spans="1:13" ht="15">
      <c r="A948" s="68"/>
      <c r="B948" s="68"/>
      <c r="C948" s="68"/>
      <c r="D948" s="68"/>
      <c r="E948" s="29" t="s">
        <v>1755</v>
      </c>
      <c r="F948" s="26">
        <v>435</v>
      </c>
      <c r="G948" s="26">
        <v>2.4504000000000001</v>
      </c>
      <c r="H948" s="26">
        <v>1065.924</v>
      </c>
      <c r="I948" s="26"/>
      <c r="J948" s="30" t="s">
        <v>121</v>
      </c>
      <c r="K948" s="28"/>
      <c r="L948" s="25"/>
      <c r="M948" s="26"/>
    </row>
    <row r="949" spans="1:13" ht="14.45" customHeight="1">
      <c r="A949" s="68"/>
      <c r="B949" s="68"/>
      <c r="C949" s="68">
        <v>2</v>
      </c>
      <c r="D949" s="68" t="s">
        <v>2131</v>
      </c>
      <c r="E949" s="29" t="s">
        <v>118</v>
      </c>
      <c r="F949" s="26">
        <v>15361</v>
      </c>
      <c r="G949" s="26"/>
      <c r="H949" s="26">
        <v>258073.24470000001</v>
      </c>
      <c r="I949" s="26">
        <f>ROUND(H949,0)</f>
        <v>258073</v>
      </c>
      <c r="J949" s="27"/>
      <c r="K949" s="28">
        <v>0</v>
      </c>
      <c r="L949" s="25">
        <v>0</v>
      </c>
      <c r="M949" s="26">
        <v>258073</v>
      </c>
    </row>
    <row r="950" spans="1:13" ht="15">
      <c r="A950" s="68"/>
      <c r="B950" s="68"/>
      <c r="C950" s="68"/>
      <c r="D950" s="68"/>
      <c r="E950" s="29" t="s">
        <v>802</v>
      </c>
      <c r="F950" s="26">
        <v>327</v>
      </c>
      <c r="G950" s="26">
        <v>21</v>
      </c>
      <c r="H950" s="26">
        <v>6867</v>
      </c>
      <c r="I950" s="26"/>
      <c r="J950" s="30" t="s">
        <v>121</v>
      </c>
      <c r="K950" s="28"/>
      <c r="L950" s="25"/>
      <c r="M950" s="26"/>
    </row>
    <row r="951" spans="1:13" ht="15">
      <c r="A951" s="68"/>
      <c r="B951" s="68"/>
      <c r="C951" s="68"/>
      <c r="D951" s="68"/>
      <c r="E951" s="29" t="s">
        <v>802</v>
      </c>
      <c r="F951" s="26">
        <v>2</v>
      </c>
      <c r="G951" s="26">
        <v>30</v>
      </c>
      <c r="H951" s="26">
        <v>60</v>
      </c>
      <c r="I951" s="26"/>
      <c r="J951" s="30" t="s">
        <v>121</v>
      </c>
      <c r="K951" s="28"/>
      <c r="L951" s="25"/>
      <c r="M951" s="26"/>
    </row>
    <row r="952" spans="1:13" ht="15">
      <c r="A952" s="68"/>
      <c r="B952" s="68"/>
      <c r="C952" s="68"/>
      <c r="D952" s="68"/>
      <c r="E952" s="29" t="s">
        <v>803</v>
      </c>
      <c r="F952" s="26">
        <v>1</v>
      </c>
      <c r="G952" s="26">
        <v>21</v>
      </c>
      <c r="H952" s="26">
        <v>21</v>
      </c>
      <c r="I952" s="26"/>
      <c r="J952" s="30" t="s">
        <v>121</v>
      </c>
      <c r="K952" s="28"/>
      <c r="L952" s="25"/>
      <c r="M952" s="26"/>
    </row>
    <row r="953" spans="1:13" ht="15">
      <c r="A953" s="68"/>
      <c r="B953" s="68"/>
      <c r="C953" s="68"/>
      <c r="D953" s="68"/>
      <c r="E953" s="29" t="s">
        <v>1756</v>
      </c>
      <c r="F953" s="26">
        <v>1</v>
      </c>
      <c r="G953" s="26">
        <v>21</v>
      </c>
      <c r="H953" s="26">
        <v>21</v>
      </c>
      <c r="I953" s="26"/>
      <c r="J953" s="30" t="s">
        <v>121</v>
      </c>
      <c r="K953" s="28"/>
      <c r="L953" s="25"/>
      <c r="M953" s="26"/>
    </row>
    <row r="954" spans="1:13" ht="15">
      <c r="A954" s="68"/>
      <c r="B954" s="68"/>
      <c r="C954" s="68"/>
      <c r="D954" s="68"/>
      <c r="E954" s="29" t="s">
        <v>1757</v>
      </c>
      <c r="F954" s="26">
        <v>4</v>
      </c>
      <c r="G954" s="26">
        <v>18</v>
      </c>
      <c r="H954" s="26">
        <v>72</v>
      </c>
      <c r="I954" s="26"/>
      <c r="J954" s="30" t="s">
        <v>121</v>
      </c>
      <c r="K954" s="28"/>
      <c r="L954" s="25"/>
      <c r="M954" s="26"/>
    </row>
    <row r="955" spans="1:13" ht="15">
      <c r="A955" s="68"/>
      <c r="B955" s="68"/>
      <c r="C955" s="68"/>
      <c r="D955" s="68"/>
      <c r="E955" s="29" t="s">
        <v>1757</v>
      </c>
      <c r="F955" s="26">
        <v>1</v>
      </c>
      <c r="G955" s="26">
        <v>30</v>
      </c>
      <c r="H955" s="26">
        <v>30</v>
      </c>
      <c r="I955" s="26"/>
      <c r="J955" s="30" t="s">
        <v>121</v>
      </c>
      <c r="K955" s="28"/>
      <c r="L955" s="25"/>
      <c r="M955" s="26"/>
    </row>
    <row r="956" spans="1:13" ht="15">
      <c r="A956" s="68"/>
      <c r="B956" s="68"/>
      <c r="C956" s="68"/>
      <c r="D956" s="68"/>
      <c r="E956" s="29" t="s">
        <v>1758</v>
      </c>
      <c r="F956" s="26">
        <v>2</v>
      </c>
      <c r="G956" s="26">
        <v>21</v>
      </c>
      <c r="H956" s="26">
        <v>42</v>
      </c>
      <c r="I956" s="26"/>
      <c r="J956" s="30" t="s">
        <v>121</v>
      </c>
      <c r="K956" s="28"/>
      <c r="L956" s="25"/>
      <c r="M956" s="26"/>
    </row>
    <row r="957" spans="1:13" ht="15">
      <c r="A957" s="68"/>
      <c r="B957" s="68"/>
      <c r="C957" s="68"/>
      <c r="D957" s="68"/>
      <c r="E957" s="29" t="s">
        <v>1759</v>
      </c>
      <c r="F957" s="26">
        <v>60</v>
      </c>
      <c r="G957" s="26">
        <v>21.78</v>
      </c>
      <c r="H957" s="26">
        <v>1306.8</v>
      </c>
      <c r="I957" s="26"/>
      <c r="J957" s="30" t="s">
        <v>121</v>
      </c>
      <c r="K957" s="28"/>
      <c r="L957" s="25"/>
      <c r="M957" s="26"/>
    </row>
    <row r="958" spans="1:13" ht="15">
      <c r="A958" s="68"/>
      <c r="B958" s="68"/>
      <c r="C958" s="68"/>
      <c r="D958" s="68"/>
      <c r="E958" s="29" t="s">
        <v>1760</v>
      </c>
      <c r="F958" s="26">
        <v>139</v>
      </c>
      <c r="G958" s="26">
        <v>21.78</v>
      </c>
      <c r="H958" s="26">
        <v>3027.42</v>
      </c>
      <c r="I958" s="26"/>
      <c r="J958" s="30" t="s">
        <v>121</v>
      </c>
      <c r="K958" s="28"/>
      <c r="L958" s="25"/>
      <c r="M958" s="26"/>
    </row>
    <row r="959" spans="1:13" ht="15">
      <c r="A959" s="68"/>
      <c r="B959" s="68"/>
      <c r="C959" s="68"/>
      <c r="D959" s="68"/>
      <c r="E959" s="29" t="s">
        <v>1761</v>
      </c>
      <c r="F959" s="26">
        <v>50</v>
      </c>
      <c r="G959" s="26">
        <v>21.78</v>
      </c>
      <c r="H959" s="26">
        <v>1089</v>
      </c>
      <c r="I959" s="26"/>
      <c r="J959" s="30" t="s">
        <v>121</v>
      </c>
      <c r="K959" s="28"/>
      <c r="L959" s="25"/>
      <c r="M959" s="26"/>
    </row>
    <row r="960" spans="1:13" ht="15">
      <c r="A960" s="68"/>
      <c r="B960" s="68"/>
      <c r="C960" s="68"/>
      <c r="D960" s="68"/>
      <c r="E960" s="29" t="s">
        <v>1762</v>
      </c>
      <c r="F960" s="26">
        <v>116</v>
      </c>
      <c r="G960" s="26">
        <v>21.78</v>
      </c>
      <c r="H960" s="26">
        <v>2526.48</v>
      </c>
      <c r="I960" s="26"/>
      <c r="J960" s="30" t="s">
        <v>121</v>
      </c>
      <c r="K960" s="28"/>
      <c r="L960" s="25"/>
      <c r="M960" s="26"/>
    </row>
    <row r="961" spans="1:13" ht="15">
      <c r="A961" s="68"/>
      <c r="B961" s="68"/>
      <c r="C961" s="68"/>
      <c r="D961" s="68"/>
      <c r="E961" s="29" t="s">
        <v>1763</v>
      </c>
      <c r="F961" s="26">
        <v>1014</v>
      </c>
      <c r="G961" s="26">
        <v>21.78</v>
      </c>
      <c r="H961" s="26">
        <v>22084.92</v>
      </c>
      <c r="I961" s="26"/>
      <c r="J961" s="30" t="s">
        <v>121</v>
      </c>
      <c r="K961" s="28"/>
      <c r="L961" s="25"/>
      <c r="M961" s="26"/>
    </row>
    <row r="962" spans="1:13" ht="15">
      <c r="A962" s="68"/>
      <c r="B962" s="68"/>
      <c r="C962" s="68"/>
      <c r="D962" s="68"/>
      <c r="E962" s="29" t="s">
        <v>1764</v>
      </c>
      <c r="F962" s="26">
        <v>1426</v>
      </c>
      <c r="G962" s="26">
        <v>21.78</v>
      </c>
      <c r="H962" s="26">
        <v>31058.28</v>
      </c>
      <c r="I962" s="26"/>
      <c r="J962" s="30" t="s">
        <v>121</v>
      </c>
      <c r="K962" s="28"/>
      <c r="L962" s="25"/>
      <c r="M962" s="26"/>
    </row>
    <row r="963" spans="1:13" ht="15">
      <c r="A963" s="68"/>
      <c r="B963" s="68"/>
      <c r="C963" s="68"/>
      <c r="D963" s="68"/>
      <c r="E963" s="29" t="s">
        <v>1765</v>
      </c>
      <c r="F963" s="26">
        <v>395</v>
      </c>
      <c r="G963" s="26">
        <v>21.78</v>
      </c>
      <c r="H963" s="26">
        <v>8603.1</v>
      </c>
      <c r="I963" s="26"/>
      <c r="J963" s="30" t="s">
        <v>121</v>
      </c>
      <c r="K963" s="28"/>
      <c r="L963" s="25"/>
      <c r="M963" s="26"/>
    </row>
    <row r="964" spans="1:13" ht="15">
      <c r="A964" s="68"/>
      <c r="B964" s="68"/>
      <c r="C964" s="68"/>
      <c r="D964" s="68"/>
      <c r="E964" s="29" t="s">
        <v>1766</v>
      </c>
      <c r="F964" s="26">
        <v>375</v>
      </c>
      <c r="G964" s="26">
        <v>21.78</v>
      </c>
      <c r="H964" s="26">
        <v>8167.5</v>
      </c>
      <c r="I964" s="26"/>
      <c r="J964" s="30" t="s">
        <v>121</v>
      </c>
      <c r="K964" s="28"/>
      <c r="L964" s="25"/>
      <c r="M964" s="26"/>
    </row>
    <row r="965" spans="1:13" ht="15">
      <c r="A965" s="68">
        <v>16</v>
      </c>
      <c r="B965" s="68" t="s">
        <v>2132</v>
      </c>
      <c r="C965" s="68">
        <v>2</v>
      </c>
      <c r="D965" s="68" t="s">
        <v>2133</v>
      </c>
      <c r="E965" s="29" t="s">
        <v>1767</v>
      </c>
      <c r="F965" s="26">
        <v>23</v>
      </c>
      <c r="G965" s="26">
        <v>21.78</v>
      </c>
      <c r="H965" s="26">
        <v>500.94</v>
      </c>
      <c r="I965" s="26"/>
      <c r="J965" s="30" t="s">
        <v>121</v>
      </c>
      <c r="K965" s="28"/>
      <c r="L965" s="25"/>
      <c r="M965" s="26"/>
    </row>
    <row r="966" spans="1:13" ht="15">
      <c r="A966" s="68"/>
      <c r="B966" s="68"/>
      <c r="C966" s="68"/>
      <c r="D966" s="68"/>
      <c r="E966" s="29" t="s">
        <v>1768</v>
      </c>
      <c r="F966" s="26">
        <v>74</v>
      </c>
      <c r="G966" s="26">
        <v>19.8</v>
      </c>
      <c r="H966" s="26">
        <v>1465.2</v>
      </c>
      <c r="I966" s="26"/>
      <c r="J966" s="30" t="s">
        <v>121</v>
      </c>
      <c r="K966" s="28"/>
      <c r="L966" s="25"/>
      <c r="M966" s="26"/>
    </row>
    <row r="967" spans="1:13" ht="15">
      <c r="A967" s="68"/>
      <c r="B967" s="68"/>
      <c r="C967" s="68"/>
      <c r="D967" s="68"/>
      <c r="E967" s="29" t="s">
        <v>1769</v>
      </c>
      <c r="F967" s="26">
        <v>1</v>
      </c>
      <c r="G967" s="26">
        <v>6.9047999999999998</v>
      </c>
      <c r="H967" s="26">
        <v>6.9047999999999998</v>
      </c>
      <c r="I967" s="26"/>
      <c r="J967" s="30" t="s">
        <v>121</v>
      </c>
      <c r="K967" s="28"/>
      <c r="L967" s="25"/>
      <c r="M967" s="26"/>
    </row>
    <row r="968" spans="1:13" ht="15">
      <c r="A968" s="68"/>
      <c r="B968" s="68"/>
      <c r="C968" s="68"/>
      <c r="D968" s="68"/>
      <c r="E968" s="29" t="s">
        <v>1770</v>
      </c>
      <c r="F968" s="26">
        <v>35</v>
      </c>
      <c r="G968" s="26">
        <v>7.5</v>
      </c>
      <c r="H968" s="26">
        <v>262.5</v>
      </c>
      <c r="I968" s="26"/>
      <c r="J968" s="30" t="s">
        <v>121</v>
      </c>
      <c r="K968" s="28"/>
      <c r="L968" s="25"/>
      <c r="M968" s="26"/>
    </row>
    <row r="969" spans="1:13" ht="15">
      <c r="A969" s="68"/>
      <c r="B969" s="68"/>
      <c r="C969" s="68"/>
      <c r="D969" s="68"/>
      <c r="E969" s="29" t="s">
        <v>1770</v>
      </c>
      <c r="F969" s="26">
        <v>30</v>
      </c>
      <c r="G969" s="26">
        <v>10.5</v>
      </c>
      <c r="H969" s="26">
        <v>315</v>
      </c>
      <c r="I969" s="26"/>
      <c r="J969" s="30" t="s">
        <v>121</v>
      </c>
      <c r="K969" s="28"/>
      <c r="L969" s="25"/>
      <c r="M969" s="26"/>
    </row>
    <row r="970" spans="1:13" ht="15">
      <c r="A970" s="68"/>
      <c r="B970" s="68"/>
      <c r="C970" s="68"/>
      <c r="D970" s="68"/>
      <c r="E970" s="29" t="s">
        <v>1771</v>
      </c>
      <c r="F970" s="26">
        <v>1</v>
      </c>
      <c r="G970" s="26">
        <v>7.5</v>
      </c>
      <c r="H970" s="26">
        <v>7.5</v>
      </c>
      <c r="I970" s="26"/>
      <c r="J970" s="30" t="s">
        <v>121</v>
      </c>
      <c r="K970" s="28"/>
      <c r="L970" s="25"/>
      <c r="M970" s="26"/>
    </row>
    <row r="971" spans="1:13" ht="15">
      <c r="A971" s="68"/>
      <c r="B971" s="68"/>
      <c r="C971" s="68"/>
      <c r="D971" s="68"/>
      <c r="E971" s="29" t="s">
        <v>806</v>
      </c>
      <c r="F971" s="26">
        <v>90</v>
      </c>
      <c r="G971" s="26">
        <v>7.5</v>
      </c>
      <c r="H971" s="26">
        <v>675</v>
      </c>
      <c r="I971" s="26"/>
      <c r="J971" s="30" t="s">
        <v>121</v>
      </c>
      <c r="K971" s="28"/>
      <c r="L971" s="25"/>
      <c r="M971" s="26"/>
    </row>
    <row r="972" spans="1:13" ht="28.9" customHeight="1">
      <c r="A972" s="68"/>
      <c r="B972" s="68"/>
      <c r="C972" s="68"/>
      <c r="D972" s="68"/>
      <c r="E972" s="29" t="s">
        <v>1772</v>
      </c>
      <c r="F972" s="26">
        <v>49</v>
      </c>
      <c r="G972" s="26">
        <v>7.5</v>
      </c>
      <c r="H972" s="26">
        <v>367.5</v>
      </c>
      <c r="I972" s="26"/>
      <c r="J972" s="30" t="s">
        <v>121</v>
      </c>
      <c r="K972" s="28"/>
      <c r="L972" s="25"/>
      <c r="M972" s="26"/>
    </row>
    <row r="973" spans="1:13" ht="15" customHeight="1">
      <c r="A973" s="68"/>
      <c r="B973" s="68"/>
      <c r="C973" s="68"/>
      <c r="D973" s="68"/>
      <c r="E973" s="29" t="s">
        <v>1773</v>
      </c>
      <c r="F973" s="26">
        <v>7</v>
      </c>
      <c r="G973" s="26">
        <v>5.1252000000000004</v>
      </c>
      <c r="H973" s="26">
        <v>35.876399999999997</v>
      </c>
      <c r="I973" s="26"/>
      <c r="J973" s="30" t="s">
        <v>121</v>
      </c>
      <c r="K973" s="28"/>
      <c r="L973" s="25"/>
      <c r="M973" s="26"/>
    </row>
    <row r="974" spans="1:13" ht="15">
      <c r="A974" s="68"/>
      <c r="B974" s="68"/>
      <c r="C974" s="68"/>
      <c r="D974" s="68"/>
      <c r="E974" s="29" t="s">
        <v>1773</v>
      </c>
      <c r="F974" s="26">
        <v>30</v>
      </c>
      <c r="G974" s="26">
        <v>10.5</v>
      </c>
      <c r="H974" s="26">
        <v>315</v>
      </c>
      <c r="I974" s="26"/>
      <c r="J974" s="30" t="s">
        <v>121</v>
      </c>
      <c r="K974" s="28"/>
      <c r="L974" s="25"/>
      <c r="M974" s="26"/>
    </row>
    <row r="975" spans="1:13" ht="15">
      <c r="A975" s="68"/>
      <c r="B975" s="68"/>
      <c r="C975" s="68"/>
      <c r="D975" s="68"/>
      <c r="E975" s="29" t="s">
        <v>1774</v>
      </c>
      <c r="F975" s="26">
        <v>2</v>
      </c>
      <c r="G975" s="26">
        <v>10.5</v>
      </c>
      <c r="H975" s="26">
        <v>21</v>
      </c>
      <c r="I975" s="26"/>
      <c r="J975" s="30" t="s">
        <v>121</v>
      </c>
      <c r="K975" s="28"/>
      <c r="L975" s="25"/>
      <c r="M975" s="26"/>
    </row>
    <row r="976" spans="1:13" ht="15">
      <c r="A976" s="68"/>
      <c r="B976" s="68"/>
      <c r="C976" s="68"/>
      <c r="D976" s="68"/>
      <c r="E976" s="29" t="s">
        <v>1775</v>
      </c>
      <c r="F976" s="26">
        <v>31</v>
      </c>
      <c r="G976" s="26">
        <v>6</v>
      </c>
      <c r="H976" s="26">
        <v>186</v>
      </c>
      <c r="I976" s="26"/>
      <c r="J976" s="30" t="s">
        <v>121</v>
      </c>
      <c r="K976" s="28"/>
      <c r="L976" s="25"/>
      <c r="M976" s="26"/>
    </row>
    <row r="977" spans="1:13" ht="15">
      <c r="A977" s="68"/>
      <c r="B977" s="68"/>
      <c r="C977" s="68"/>
      <c r="D977" s="68"/>
      <c r="E977" s="29" t="s">
        <v>1776</v>
      </c>
      <c r="F977" s="26">
        <v>2</v>
      </c>
      <c r="G977" s="26">
        <v>50</v>
      </c>
      <c r="H977" s="26">
        <v>100</v>
      </c>
      <c r="I977" s="26"/>
      <c r="J977" s="30" t="s">
        <v>121</v>
      </c>
      <c r="K977" s="28"/>
      <c r="L977" s="25"/>
      <c r="M977" s="26"/>
    </row>
    <row r="978" spans="1:13" ht="15">
      <c r="A978" s="68"/>
      <c r="B978" s="68"/>
      <c r="C978" s="68"/>
      <c r="D978" s="68"/>
      <c r="E978" s="29" t="s">
        <v>1777</v>
      </c>
      <c r="F978" s="26">
        <v>8</v>
      </c>
      <c r="G978" s="26">
        <v>50</v>
      </c>
      <c r="H978" s="26">
        <v>400</v>
      </c>
      <c r="I978" s="26"/>
      <c r="J978" s="30" t="s">
        <v>121</v>
      </c>
      <c r="K978" s="28"/>
      <c r="L978" s="25"/>
      <c r="M978" s="26"/>
    </row>
    <row r="979" spans="1:13" ht="15">
      <c r="A979" s="68"/>
      <c r="B979" s="68"/>
      <c r="C979" s="68"/>
      <c r="D979" s="68"/>
      <c r="E979" s="29" t="s">
        <v>1778</v>
      </c>
      <c r="F979" s="26">
        <v>753</v>
      </c>
      <c r="G979" s="26">
        <v>21.78</v>
      </c>
      <c r="H979" s="26">
        <v>16400.34</v>
      </c>
      <c r="I979" s="26"/>
      <c r="J979" s="30" t="s">
        <v>121</v>
      </c>
      <c r="K979" s="28"/>
      <c r="L979" s="25"/>
      <c r="M979" s="26"/>
    </row>
    <row r="980" spans="1:13" ht="15">
      <c r="A980" s="68"/>
      <c r="B980" s="68"/>
      <c r="C980" s="68"/>
      <c r="D980" s="68"/>
      <c r="E980" s="29" t="s">
        <v>1779</v>
      </c>
      <c r="F980" s="26">
        <v>111</v>
      </c>
      <c r="G980" s="26">
        <v>19.8</v>
      </c>
      <c r="H980" s="26">
        <v>2197.8000000000002</v>
      </c>
      <c r="I980" s="26"/>
      <c r="J980" s="30" t="s">
        <v>121</v>
      </c>
      <c r="K980" s="28"/>
      <c r="L980" s="25"/>
      <c r="M980" s="26"/>
    </row>
    <row r="981" spans="1:13" ht="15">
      <c r="A981" s="68"/>
      <c r="B981" s="68"/>
      <c r="C981" s="68"/>
      <c r="D981" s="68"/>
      <c r="E981" s="29" t="s">
        <v>1780</v>
      </c>
      <c r="F981" s="26">
        <v>40</v>
      </c>
      <c r="G981" s="26">
        <v>21.78</v>
      </c>
      <c r="H981" s="26">
        <v>871.2</v>
      </c>
      <c r="I981" s="26"/>
      <c r="J981" s="30" t="s">
        <v>121</v>
      </c>
      <c r="K981" s="28"/>
      <c r="L981" s="25"/>
      <c r="M981" s="26"/>
    </row>
    <row r="982" spans="1:13" ht="15">
      <c r="A982" s="68"/>
      <c r="B982" s="68"/>
      <c r="C982" s="68"/>
      <c r="D982" s="68"/>
      <c r="E982" s="29" t="s">
        <v>1781</v>
      </c>
      <c r="F982" s="26">
        <v>52</v>
      </c>
      <c r="G982" s="26">
        <v>21.78</v>
      </c>
      <c r="H982" s="26">
        <v>1132.56</v>
      </c>
      <c r="I982" s="26"/>
      <c r="J982" s="30" t="s">
        <v>121</v>
      </c>
      <c r="K982" s="28"/>
      <c r="L982" s="25"/>
      <c r="M982" s="26"/>
    </row>
    <row r="983" spans="1:13" ht="15">
      <c r="A983" s="68"/>
      <c r="B983" s="68"/>
      <c r="C983" s="68"/>
      <c r="D983" s="68"/>
      <c r="E983" s="29" t="s">
        <v>1782</v>
      </c>
      <c r="F983" s="26">
        <v>178</v>
      </c>
      <c r="G983" s="26">
        <v>21.78</v>
      </c>
      <c r="H983" s="26">
        <v>3876.84</v>
      </c>
      <c r="I983" s="26"/>
      <c r="J983" s="30" t="s">
        <v>121</v>
      </c>
      <c r="K983" s="28"/>
      <c r="L983" s="25"/>
      <c r="M983" s="26"/>
    </row>
    <row r="984" spans="1:13" ht="15">
      <c r="A984" s="68"/>
      <c r="B984" s="68"/>
      <c r="C984" s="68"/>
      <c r="D984" s="68"/>
      <c r="E984" s="29" t="s">
        <v>810</v>
      </c>
      <c r="F984" s="26">
        <v>3</v>
      </c>
      <c r="G984" s="26">
        <v>21</v>
      </c>
      <c r="H984" s="26">
        <v>63</v>
      </c>
      <c r="I984" s="26"/>
      <c r="J984" s="30" t="s">
        <v>121</v>
      </c>
      <c r="K984" s="28"/>
      <c r="L984" s="25"/>
      <c r="M984" s="26"/>
    </row>
    <row r="985" spans="1:13" ht="15">
      <c r="A985" s="68"/>
      <c r="B985" s="68"/>
      <c r="C985" s="68"/>
      <c r="D985" s="68"/>
      <c r="E985" s="29" t="s">
        <v>811</v>
      </c>
      <c r="F985" s="26">
        <v>75</v>
      </c>
      <c r="G985" s="26">
        <v>21</v>
      </c>
      <c r="H985" s="26">
        <v>1575</v>
      </c>
      <c r="I985" s="26"/>
      <c r="J985" s="30" t="s">
        <v>121</v>
      </c>
      <c r="K985" s="28"/>
      <c r="L985" s="25"/>
      <c r="M985" s="26"/>
    </row>
    <row r="986" spans="1:13" ht="15">
      <c r="A986" s="68"/>
      <c r="B986" s="68"/>
      <c r="C986" s="68"/>
      <c r="D986" s="68"/>
      <c r="E986" s="29" t="s">
        <v>812</v>
      </c>
      <c r="F986" s="26">
        <v>4</v>
      </c>
      <c r="G986" s="26">
        <v>21</v>
      </c>
      <c r="H986" s="26">
        <v>84</v>
      </c>
      <c r="I986" s="26"/>
      <c r="J986" s="30" t="s">
        <v>121</v>
      </c>
      <c r="K986" s="28"/>
      <c r="L986" s="25"/>
      <c r="M986" s="26"/>
    </row>
    <row r="987" spans="1:13" ht="15">
      <c r="A987" s="68"/>
      <c r="B987" s="68"/>
      <c r="C987" s="68"/>
      <c r="D987" s="68"/>
      <c r="E987" s="29" t="s">
        <v>1783</v>
      </c>
      <c r="F987" s="26">
        <v>173</v>
      </c>
      <c r="G987" s="26">
        <v>19.8</v>
      </c>
      <c r="H987" s="26">
        <v>3425.4</v>
      </c>
      <c r="I987" s="26"/>
      <c r="J987" s="30" t="s">
        <v>121</v>
      </c>
      <c r="K987" s="28"/>
      <c r="L987" s="25"/>
      <c r="M987" s="26"/>
    </row>
    <row r="988" spans="1:13" ht="15">
      <c r="A988" s="68"/>
      <c r="B988" s="68"/>
      <c r="C988" s="68"/>
      <c r="D988" s="68"/>
      <c r="E988" s="29" t="s">
        <v>1784</v>
      </c>
      <c r="F988" s="26">
        <v>103</v>
      </c>
      <c r="G988" s="26">
        <v>21.78</v>
      </c>
      <c r="H988" s="26">
        <v>2243.34</v>
      </c>
      <c r="I988" s="26"/>
      <c r="J988" s="30" t="s">
        <v>121</v>
      </c>
      <c r="K988" s="28"/>
      <c r="L988" s="25"/>
      <c r="M988" s="26"/>
    </row>
    <row r="989" spans="1:13" ht="15">
      <c r="A989" s="68"/>
      <c r="B989" s="68"/>
      <c r="C989" s="68"/>
      <c r="D989" s="68"/>
      <c r="E989" s="29" t="s">
        <v>1785</v>
      </c>
      <c r="F989" s="26">
        <v>44</v>
      </c>
      <c r="G989" s="26">
        <v>19.8</v>
      </c>
      <c r="H989" s="26">
        <v>871.2</v>
      </c>
      <c r="I989" s="26"/>
      <c r="J989" s="30" t="s">
        <v>121</v>
      </c>
      <c r="K989" s="28"/>
      <c r="L989" s="25"/>
      <c r="M989" s="26"/>
    </row>
    <row r="990" spans="1:13" ht="15">
      <c r="A990" s="68"/>
      <c r="B990" s="68"/>
      <c r="C990" s="68"/>
      <c r="D990" s="68"/>
      <c r="E990" s="29" t="s">
        <v>813</v>
      </c>
      <c r="F990" s="26">
        <v>19</v>
      </c>
      <c r="G990" s="26">
        <v>17.140799999999999</v>
      </c>
      <c r="H990" s="26">
        <v>325.67520000000002</v>
      </c>
      <c r="I990" s="26"/>
      <c r="J990" s="30" t="s">
        <v>121</v>
      </c>
      <c r="K990" s="28"/>
      <c r="L990" s="25"/>
      <c r="M990" s="26"/>
    </row>
    <row r="991" spans="1:13" ht="15">
      <c r="A991" s="68"/>
      <c r="B991" s="68"/>
      <c r="C991" s="68"/>
      <c r="D991" s="68"/>
      <c r="E991" s="29" t="s">
        <v>813</v>
      </c>
      <c r="F991" s="26">
        <v>10</v>
      </c>
      <c r="G991" s="26">
        <v>21</v>
      </c>
      <c r="H991" s="26">
        <v>210</v>
      </c>
      <c r="I991" s="26"/>
      <c r="J991" s="30" t="s">
        <v>121</v>
      </c>
      <c r="K991" s="28"/>
      <c r="L991" s="25"/>
      <c r="M991" s="26"/>
    </row>
    <row r="992" spans="1:13" ht="15">
      <c r="A992" s="68"/>
      <c r="B992" s="68"/>
      <c r="C992" s="68"/>
      <c r="D992" s="68"/>
      <c r="E992" s="29" t="s">
        <v>814</v>
      </c>
      <c r="F992" s="26">
        <v>38</v>
      </c>
      <c r="G992" s="26">
        <v>18</v>
      </c>
      <c r="H992" s="26">
        <v>684</v>
      </c>
      <c r="I992" s="26"/>
      <c r="J992" s="30" t="s">
        <v>121</v>
      </c>
      <c r="K992" s="28"/>
      <c r="L992" s="25"/>
      <c r="M992" s="26"/>
    </row>
    <row r="993" spans="1:13" ht="15">
      <c r="A993" s="68"/>
      <c r="B993" s="68"/>
      <c r="C993" s="68"/>
      <c r="D993" s="68"/>
      <c r="E993" s="29" t="s">
        <v>814</v>
      </c>
      <c r="F993" s="26">
        <v>16</v>
      </c>
      <c r="G993" s="26">
        <v>21</v>
      </c>
      <c r="H993" s="26">
        <v>336</v>
      </c>
      <c r="I993" s="26"/>
      <c r="J993" s="30" t="s">
        <v>121</v>
      </c>
      <c r="K993" s="28"/>
      <c r="L993" s="25"/>
      <c r="M993" s="26"/>
    </row>
    <row r="994" spans="1:13" ht="15">
      <c r="A994" s="68"/>
      <c r="B994" s="68"/>
      <c r="C994" s="68"/>
      <c r="D994" s="68"/>
      <c r="E994" s="29" t="s">
        <v>815</v>
      </c>
      <c r="F994" s="26">
        <v>24</v>
      </c>
      <c r="G994" s="26">
        <v>21</v>
      </c>
      <c r="H994" s="26">
        <v>504</v>
      </c>
      <c r="I994" s="26"/>
      <c r="J994" s="30" t="s">
        <v>121</v>
      </c>
      <c r="K994" s="28"/>
      <c r="L994" s="25"/>
      <c r="M994" s="26"/>
    </row>
    <row r="995" spans="1:13" ht="15">
      <c r="A995" s="68"/>
      <c r="B995" s="68"/>
      <c r="C995" s="68"/>
      <c r="D995" s="68"/>
      <c r="E995" s="29" t="s">
        <v>1786</v>
      </c>
      <c r="F995" s="26">
        <v>124</v>
      </c>
      <c r="G995" s="26">
        <v>19.8</v>
      </c>
      <c r="H995" s="26">
        <v>2455.1999999999998</v>
      </c>
      <c r="I995" s="26"/>
      <c r="J995" s="30" t="s">
        <v>121</v>
      </c>
      <c r="K995" s="28"/>
      <c r="L995" s="25"/>
      <c r="M995" s="26"/>
    </row>
    <row r="996" spans="1:13" ht="15">
      <c r="A996" s="68"/>
      <c r="B996" s="68"/>
      <c r="C996" s="68"/>
      <c r="D996" s="68"/>
      <c r="E996" s="29" t="s">
        <v>816</v>
      </c>
      <c r="F996" s="26">
        <v>6</v>
      </c>
      <c r="G996" s="26">
        <v>17.140799999999999</v>
      </c>
      <c r="H996" s="26">
        <v>102.84480000000001</v>
      </c>
      <c r="I996" s="26"/>
      <c r="J996" s="30" t="s">
        <v>121</v>
      </c>
      <c r="K996" s="28"/>
      <c r="L996" s="25"/>
      <c r="M996" s="26"/>
    </row>
    <row r="997" spans="1:13" ht="15">
      <c r="A997" s="68"/>
      <c r="B997" s="68"/>
      <c r="C997" s="68"/>
      <c r="D997" s="68"/>
      <c r="E997" s="29" t="s">
        <v>816</v>
      </c>
      <c r="F997" s="26">
        <v>48</v>
      </c>
      <c r="G997" s="26">
        <v>21</v>
      </c>
      <c r="H997" s="26">
        <v>1008</v>
      </c>
      <c r="I997" s="26"/>
      <c r="J997" s="30" t="s">
        <v>121</v>
      </c>
      <c r="K997" s="28"/>
      <c r="L997" s="25"/>
      <c r="M997" s="26"/>
    </row>
    <row r="998" spans="1:13" ht="15">
      <c r="A998" s="68"/>
      <c r="B998" s="68"/>
      <c r="C998" s="68"/>
      <c r="D998" s="68"/>
      <c r="E998" s="29" t="s">
        <v>816</v>
      </c>
      <c r="F998" s="26">
        <v>28</v>
      </c>
      <c r="G998" s="26">
        <v>30</v>
      </c>
      <c r="H998" s="26">
        <v>840</v>
      </c>
      <c r="I998" s="26"/>
      <c r="J998" s="30" t="s">
        <v>121</v>
      </c>
      <c r="K998" s="28"/>
      <c r="L998" s="25"/>
      <c r="M998" s="26"/>
    </row>
    <row r="999" spans="1:13" ht="15">
      <c r="A999" s="68"/>
      <c r="B999" s="68"/>
      <c r="C999" s="68"/>
      <c r="D999" s="68"/>
      <c r="E999" s="29" t="s">
        <v>817</v>
      </c>
      <c r="F999" s="26">
        <v>1</v>
      </c>
      <c r="G999" s="26">
        <v>18</v>
      </c>
      <c r="H999" s="26">
        <v>18</v>
      </c>
      <c r="I999" s="26"/>
      <c r="J999" s="30" t="s">
        <v>121</v>
      </c>
      <c r="K999" s="28"/>
      <c r="L999" s="25"/>
      <c r="M999" s="26"/>
    </row>
    <row r="1000" spans="1:13" ht="15">
      <c r="A1000" s="68"/>
      <c r="B1000" s="68"/>
      <c r="C1000" s="68"/>
      <c r="D1000" s="68"/>
      <c r="E1000" s="29" t="s">
        <v>817</v>
      </c>
      <c r="F1000" s="26">
        <v>8</v>
      </c>
      <c r="G1000" s="26">
        <v>21</v>
      </c>
      <c r="H1000" s="26">
        <v>168</v>
      </c>
      <c r="I1000" s="26"/>
      <c r="J1000" s="30" t="s">
        <v>121</v>
      </c>
      <c r="K1000" s="28"/>
      <c r="L1000" s="25"/>
      <c r="M1000" s="26"/>
    </row>
    <row r="1001" spans="1:13" ht="15">
      <c r="A1001" s="68"/>
      <c r="B1001" s="68"/>
      <c r="C1001" s="68"/>
      <c r="D1001" s="68"/>
      <c r="E1001" s="29" t="s">
        <v>817</v>
      </c>
      <c r="F1001" s="26">
        <v>1</v>
      </c>
      <c r="G1001" s="26">
        <v>30</v>
      </c>
      <c r="H1001" s="26">
        <v>30</v>
      </c>
      <c r="I1001" s="26"/>
      <c r="J1001" s="30" t="s">
        <v>121</v>
      </c>
      <c r="K1001" s="28"/>
      <c r="L1001" s="25"/>
      <c r="M1001" s="26"/>
    </row>
    <row r="1002" spans="1:13" ht="15">
      <c r="A1002" s="68"/>
      <c r="B1002" s="68"/>
      <c r="C1002" s="68"/>
      <c r="D1002" s="68"/>
      <c r="E1002" s="29" t="s">
        <v>1787</v>
      </c>
      <c r="F1002" s="26">
        <v>2</v>
      </c>
      <c r="G1002" s="26">
        <v>21</v>
      </c>
      <c r="H1002" s="26">
        <v>42</v>
      </c>
      <c r="I1002" s="26"/>
      <c r="J1002" s="30" t="s">
        <v>121</v>
      </c>
      <c r="K1002" s="28"/>
      <c r="L1002" s="25"/>
      <c r="M1002" s="26"/>
    </row>
    <row r="1003" spans="1:13" ht="15">
      <c r="A1003" s="68"/>
      <c r="B1003" s="68"/>
      <c r="C1003" s="68"/>
      <c r="D1003" s="68"/>
      <c r="E1003" s="29" t="s">
        <v>1788</v>
      </c>
      <c r="F1003" s="26">
        <v>28</v>
      </c>
      <c r="G1003" s="26">
        <v>10.5</v>
      </c>
      <c r="H1003" s="26">
        <v>294</v>
      </c>
      <c r="I1003" s="26"/>
      <c r="J1003" s="30" t="s">
        <v>121</v>
      </c>
      <c r="K1003" s="28"/>
      <c r="L1003" s="25"/>
      <c r="M1003" s="26"/>
    </row>
    <row r="1004" spans="1:13" ht="15">
      <c r="A1004" s="68"/>
      <c r="B1004" s="68"/>
      <c r="C1004" s="68"/>
      <c r="D1004" s="68"/>
      <c r="E1004" s="29" t="s">
        <v>1789</v>
      </c>
      <c r="F1004" s="26">
        <v>39</v>
      </c>
      <c r="G1004" s="26">
        <v>19.8</v>
      </c>
      <c r="H1004" s="26">
        <v>772.2</v>
      </c>
      <c r="I1004" s="26"/>
      <c r="J1004" s="30" t="s">
        <v>121</v>
      </c>
      <c r="K1004" s="28"/>
      <c r="L1004" s="25"/>
      <c r="M1004" s="26"/>
    </row>
    <row r="1005" spans="1:13" ht="15">
      <c r="A1005" s="68"/>
      <c r="B1005" s="68"/>
      <c r="C1005" s="68"/>
      <c r="D1005" s="68"/>
      <c r="E1005" s="29" t="s">
        <v>1790</v>
      </c>
      <c r="F1005" s="26">
        <v>126</v>
      </c>
      <c r="G1005" s="26">
        <v>19.8</v>
      </c>
      <c r="H1005" s="26">
        <v>2494.8000000000002</v>
      </c>
      <c r="I1005" s="26"/>
      <c r="J1005" s="30" t="s">
        <v>121</v>
      </c>
      <c r="K1005" s="28"/>
      <c r="L1005" s="25"/>
      <c r="M1005" s="26"/>
    </row>
    <row r="1006" spans="1:13" ht="15">
      <c r="A1006" s="68"/>
      <c r="B1006" s="68"/>
      <c r="C1006" s="68"/>
      <c r="D1006" s="68"/>
      <c r="E1006" s="29" t="s">
        <v>1791</v>
      </c>
      <c r="F1006" s="26">
        <v>127</v>
      </c>
      <c r="G1006" s="26">
        <v>19.8</v>
      </c>
      <c r="H1006" s="26">
        <v>2514.6</v>
      </c>
      <c r="I1006" s="26"/>
      <c r="J1006" s="30" t="s">
        <v>121</v>
      </c>
      <c r="K1006" s="28"/>
      <c r="L1006" s="25"/>
      <c r="M1006" s="26"/>
    </row>
    <row r="1007" spans="1:13" ht="15">
      <c r="A1007" s="68"/>
      <c r="B1007" s="68"/>
      <c r="C1007" s="68"/>
      <c r="D1007" s="68"/>
      <c r="E1007" s="29" t="s">
        <v>1792</v>
      </c>
      <c r="F1007" s="26">
        <v>10</v>
      </c>
      <c r="G1007" s="26">
        <v>19.8</v>
      </c>
      <c r="H1007" s="26">
        <v>198</v>
      </c>
      <c r="I1007" s="26"/>
      <c r="J1007" s="30" t="s">
        <v>121</v>
      </c>
      <c r="K1007" s="28"/>
      <c r="L1007" s="25"/>
      <c r="M1007" s="26"/>
    </row>
    <row r="1008" spans="1:13" ht="15">
      <c r="A1008" s="68"/>
      <c r="B1008" s="68"/>
      <c r="C1008" s="68"/>
      <c r="D1008" s="68"/>
      <c r="E1008" s="29" t="s">
        <v>1793</v>
      </c>
      <c r="F1008" s="26">
        <v>6</v>
      </c>
      <c r="G1008" s="26">
        <v>21</v>
      </c>
      <c r="H1008" s="26">
        <v>126</v>
      </c>
      <c r="I1008" s="26"/>
      <c r="J1008" s="30" t="s">
        <v>121</v>
      </c>
      <c r="K1008" s="28"/>
      <c r="L1008" s="25"/>
      <c r="M1008" s="26"/>
    </row>
    <row r="1009" spans="1:13" ht="15">
      <c r="A1009" s="68"/>
      <c r="B1009" s="68"/>
      <c r="C1009" s="68"/>
      <c r="D1009" s="68"/>
      <c r="E1009" s="29" t="s">
        <v>819</v>
      </c>
      <c r="F1009" s="26">
        <v>1</v>
      </c>
      <c r="G1009" s="26">
        <v>18</v>
      </c>
      <c r="H1009" s="26">
        <v>18</v>
      </c>
      <c r="I1009" s="26"/>
      <c r="J1009" s="30" t="s">
        <v>121</v>
      </c>
      <c r="K1009" s="28"/>
      <c r="L1009" s="25"/>
      <c r="M1009" s="26"/>
    </row>
    <row r="1010" spans="1:13" ht="15">
      <c r="A1010" s="68"/>
      <c r="B1010" s="68"/>
      <c r="C1010" s="68"/>
      <c r="D1010" s="68"/>
      <c r="E1010" s="29" t="s">
        <v>819</v>
      </c>
      <c r="F1010" s="26">
        <v>1</v>
      </c>
      <c r="G1010" s="26">
        <v>21</v>
      </c>
      <c r="H1010" s="26">
        <v>21</v>
      </c>
      <c r="I1010" s="26"/>
      <c r="J1010" s="30" t="s">
        <v>121</v>
      </c>
      <c r="K1010" s="28"/>
      <c r="L1010" s="25"/>
      <c r="M1010" s="26"/>
    </row>
    <row r="1011" spans="1:13" ht="15">
      <c r="A1011" s="68"/>
      <c r="B1011" s="68"/>
      <c r="C1011" s="68"/>
      <c r="D1011" s="68"/>
      <c r="E1011" s="29" t="s">
        <v>820</v>
      </c>
      <c r="F1011" s="26">
        <v>36</v>
      </c>
      <c r="G1011" s="26">
        <v>21</v>
      </c>
      <c r="H1011" s="26">
        <v>756</v>
      </c>
      <c r="I1011" s="26"/>
      <c r="J1011" s="30" t="s">
        <v>121</v>
      </c>
      <c r="K1011" s="28"/>
      <c r="L1011" s="25"/>
      <c r="M1011" s="26"/>
    </row>
    <row r="1012" spans="1:13" ht="15">
      <c r="A1012" s="68"/>
      <c r="B1012" s="68"/>
      <c r="C1012" s="68"/>
      <c r="D1012" s="68"/>
      <c r="E1012" s="29" t="s">
        <v>1794</v>
      </c>
      <c r="F1012" s="26">
        <v>68</v>
      </c>
      <c r="G1012" s="26">
        <v>21.78</v>
      </c>
      <c r="H1012" s="26">
        <v>1481.04</v>
      </c>
      <c r="I1012" s="26"/>
      <c r="J1012" s="30" t="s">
        <v>121</v>
      </c>
      <c r="K1012" s="28"/>
      <c r="L1012" s="25"/>
      <c r="M1012" s="26"/>
    </row>
    <row r="1013" spans="1:13" ht="15">
      <c r="A1013" s="68"/>
      <c r="B1013" s="68"/>
      <c r="C1013" s="68"/>
      <c r="D1013" s="68"/>
      <c r="E1013" s="29" t="s">
        <v>1795</v>
      </c>
      <c r="F1013" s="26">
        <v>131</v>
      </c>
      <c r="G1013" s="26">
        <v>19.8</v>
      </c>
      <c r="H1013" s="26">
        <v>2593.8000000000002</v>
      </c>
      <c r="I1013" s="26"/>
      <c r="J1013" s="30" t="s">
        <v>121</v>
      </c>
      <c r="K1013" s="28"/>
      <c r="L1013" s="25"/>
      <c r="M1013" s="26"/>
    </row>
    <row r="1014" spans="1:13" ht="15">
      <c r="A1014" s="68"/>
      <c r="B1014" s="68"/>
      <c r="C1014" s="68"/>
      <c r="D1014" s="68"/>
      <c r="E1014" s="29" t="s">
        <v>1796</v>
      </c>
      <c r="F1014" s="26">
        <v>34</v>
      </c>
      <c r="G1014" s="26">
        <v>19.8</v>
      </c>
      <c r="H1014" s="26">
        <v>673.2</v>
      </c>
      <c r="I1014" s="26"/>
      <c r="J1014" s="30" t="s">
        <v>121</v>
      </c>
      <c r="K1014" s="28"/>
      <c r="L1014" s="25"/>
      <c r="M1014" s="26"/>
    </row>
    <row r="1015" spans="1:13" ht="15">
      <c r="A1015" s="68"/>
      <c r="B1015" s="68"/>
      <c r="C1015" s="68"/>
      <c r="D1015" s="68"/>
      <c r="E1015" s="29" t="s">
        <v>1797</v>
      </c>
      <c r="F1015" s="26">
        <v>330</v>
      </c>
      <c r="G1015" s="26">
        <v>19.8</v>
      </c>
      <c r="H1015" s="26">
        <v>6534</v>
      </c>
      <c r="I1015" s="26"/>
      <c r="J1015" s="30" t="s">
        <v>121</v>
      </c>
      <c r="K1015" s="28"/>
      <c r="L1015" s="25"/>
      <c r="M1015" s="26"/>
    </row>
    <row r="1016" spans="1:13" ht="15">
      <c r="A1016" s="68"/>
      <c r="B1016" s="68"/>
      <c r="C1016" s="68"/>
      <c r="D1016" s="68"/>
      <c r="E1016" s="29" t="s">
        <v>823</v>
      </c>
      <c r="F1016" s="26">
        <v>8</v>
      </c>
      <c r="G1016" s="26">
        <v>10.5</v>
      </c>
      <c r="H1016" s="26">
        <v>84</v>
      </c>
      <c r="I1016" s="26"/>
      <c r="J1016" s="30" t="s">
        <v>121</v>
      </c>
      <c r="K1016" s="28"/>
      <c r="L1016" s="25"/>
      <c r="M1016" s="26"/>
    </row>
    <row r="1017" spans="1:13" ht="15">
      <c r="A1017" s="68"/>
      <c r="B1017" s="68"/>
      <c r="C1017" s="68"/>
      <c r="D1017" s="68"/>
      <c r="E1017" s="29" t="s">
        <v>1798</v>
      </c>
      <c r="F1017" s="26">
        <v>48</v>
      </c>
      <c r="G1017" s="26">
        <v>7.5</v>
      </c>
      <c r="H1017" s="26">
        <v>360</v>
      </c>
      <c r="I1017" s="26"/>
      <c r="J1017" s="30" t="s">
        <v>121</v>
      </c>
      <c r="K1017" s="28"/>
      <c r="L1017" s="25"/>
      <c r="M1017" s="26"/>
    </row>
    <row r="1018" spans="1:13" ht="15">
      <c r="A1018" s="68"/>
      <c r="B1018" s="68"/>
      <c r="C1018" s="68"/>
      <c r="D1018" s="68"/>
      <c r="E1018" s="29" t="s">
        <v>1798</v>
      </c>
      <c r="F1018" s="26">
        <v>4</v>
      </c>
      <c r="G1018" s="26">
        <v>10.5</v>
      </c>
      <c r="H1018" s="26">
        <v>42</v>
      </c>
      <c r="I1018" s="26"/>
      <c r="J1018" s="30" t="s">
        <v>121</v>
      </c>
      <c r="K1018" s="28"/>
      <c r="L1018" s="25"/>
      <c r="M1018" s="26"/>
    </row>
    <row r="1019" spans="1:13" ht="15">
      <c r="A1019" s="68"/>
      <c r="B1019" s="68"/>
      <c r="C1019" s="68"/>
      <c r="D1019" s="68"/>
      <c r="E1019" s="29" t="s">
        <v>1799</v>
      </c>
      <c r="F1019" s="26">
        <v>1</v>
      </c>
      <c r="G1019" s="26">
        <v>7.5</v>
      </c>
      <c r="H1019" s="26">
        <v>7.5</v>
      </c>
      <c r="I1019" s="26"/>
      <c r="J1019" s="30" t="s">
        <v>121</v>
      </c>
      <c r="K1019" s="28"/>
      <c r="L1019" s="25"/>
      <c r="M1019" s="26"/>
    </row>
    <row r="1020" spans="1:13" ht="15">
      <c r="A1020" s="68"/>
      <c r="B1020" s="68"/>
      <c r="C1020" s="68"/>
      <c r="D1020" s="68"/>
      <c r="E1020" s="29" t="s">
        <v>1800</v>
      </c>
      <c r="F1020" s="26">
        <v>3</v>
      </c>
      <c r="G1020" s="26">
        <v>10.5</v>
      </c>
      <c r="H1020" s="26">
        <v>31.5</v>
      </c>
      <c r="I1020" s="26"/>
      <c r="J1020" s="30" t="s">
        <v>121</v>
      </c>
      <c r="K1020" s="28"/>
      <c r="L1020" s="25"/>
      <c r="M1020" s="26"/>
    </row>
    <row r="1021" spans="1:13" ht="15">
      <c r="A1021" s="68"/>
      <c r="B1021" s="68"/>
      <c r="C1021" s="68"/>
      <c r="D1021" s="68"/>
      <c r="E1021" s="29" t="s">
        <v>1801</v>
      </c>
      <c r="F1021" s="26">
        <v>1</v>
      </c>
      <c r="G1021" s="26">
        <v>10.5</v>
      </c>
      <c r="H1021" s="26">
        <v>10.5</v>
      </c>
      <c r="I1021" s="26"/>
      <c r="J1021" s="30" t="s">
        <v>121</v>
      </c>
      <c r="K1021" s="28"/>
      <c r="L1021" s="25"/>
      <c r="M1021" s="26"/>
    </row>
    <row r="1022" spans="1:13" ht="15">
      <c r="A1022" s="68"/>
      <c r="B1022" s="68"/>
      <c r="C1022" s="68"/>
      <c r="D1022" s="68"/>
      <c r="E1022" s="29" t="s">
        <v>1802</v>
      </c>
      <c r="F1022" s="26">
        <v>45</v>
      </c>
      <c r="G1022" s="26">
        <v>50</v>
      </c>
      <c r="H1022" s="26">
        <v>2250</v>
      </c>
      <c r="I1022" s="26"/>
      <c r="J1022" s="30" t="s">
        <v>121</v>
      </c>
      <c r="K1022" s="28"/>
      <c r="L1022" s="25"/>
      <c r="M1022" s="26"/>
    </row>
    <row r="1023" spans="1:13" ht="15">
      <c r="A1023" s="68"/>
      <c r="B1023" s="68"/>
      <c r="C1023" s="68"/>
      <c r="D1023" s="68"/>
      <c r="E1023" s="29" t="s">
        <v>1803</v>
      </c>
      <c r="F1023" s="26">
        <v>24</v>
      </c>
      <c r="G1023" s="26">
        <v>18</v>
      </c>
      <c r="H1023" s="26">
        <v>432</v>
      </c>
      <c r="I1023" s="26"/>
      <c r="J1023" s="30" t="s">
        <v>121</v>
      </c>
      <c r="K1023" s="28"/>
      <c r="L1023" s="25"/>
      <c r="M1023" s="26"/>
    </row>
    <row r="1024" spans="1:13" ht="15">
      <c r="A1024" s="68"/>
      <c r="B1024" s="68"/>
      <c r="C1024" s="68"/>
      <c r="D1024" s="68"/>
      <c r="E1024" s="29" t="s">
        <v>827</v>
      </c>
      <c r="F1024" s="26">
        <v>38</v>
      </c>
      <c r="G1024" s="26">
        <v>6.3</v>
      </c>
      <c r="H1024" s="26">
        <v>239.4</v>
      </c>
      <c r="I1024" s="26"/>
      <c r="J1024" s="30" t="s">
        <v>121</v>
      </c>
      <c r="K1024" s="28"/>
      <c r="L1024" s="25"/>
      <c r="M1024" s="26"/>
    </row>
    <row r="1025" spans="1:13" ht="15">
      <c r="A1025" s="68"/>
      <c r="B1025" s="68"/>
      <c r="C1025" s="68"/>
      <c r="D1025" s="68"/>
      <c r="E1025" s="29" t="s">
        <v>828</v>
      </c>
      <c r="F1025" s="26">
        <v>31</v>
      </c>
      <c r="G1025" s="26">
        <v>6.3</v>
      </c>
      <c r="H1025" s="26">
        <v>195.3</v>
      </c>
      <c r="I1025" s="26"/>
      <c r="J1025" s="30" t="s">
        <v>121</v>
      </c>
      <c r="K1025" s="28"/>
      <c r="L1025" s="25"/>
      <c r="M1025" s="26"/>
    </row>
    <row r="1026" spans="1:13" ht="15">
      <c r="A1026" s="68"/>
      <c r="B1026" s="68"/>
      <c r="C1026" s="68"/>
      <c r="D1026" s="68"/>
      <c r="E1026" s="29" t="s">
        <v>828</v>
      </c>
      <c r="F1026" s="26">
        <v>2</v>
      </c>
      <c r="G1026" s="26">
        <v>9</v>
      </c>
      <c r="H1026" s="26">
        <v>18</v>
      </c>
      <c r="I1026" s="26"/>
      <c r="J1026" s="30" t="s">
        <v>121</v>
      </c>
      <c r="K1026" s="28"/>
      <c r="L1026" s="25"/>
      <c r="M1026" s="26"/>
    </row>
    <row r="1027" spans="1:13" ht="15">
      <c r="A1027" s="68"/>
      <c r="B1027" s="68"/>
      <c r="C1027" s="68"/>
      <c r="D1027" s="68"/>
      <c r="E1027" s="29" t="s">
        <v>1804</v>
      </c>
      <c r="F1027" s="26">
        <v>62</v>
      </c>
      <c r="G1027" s="26">
        <v>6.05</v>
      </c>
      <c r="H1027" s="26">
        <v>375.1</v>
      </c>
      <c r="I1027" s="26"/>
      <c r="J1027" s="30" t="s">
        <v>121</v>
      </c>
      <c r="K1027" s="28"/>
      <c r="L1027" s="25"/>
      <c r="M1027" s="26"/>
    </row>
    <row r="1028" spans="1:13" ht="14.45" customHeight="1">
      <c r="A1028" s="68"/>
      <c r="B1028" s="68"/>
      <c r="C1028" s="68"/>
      <c r="D1028" s="68"/>
      <c r="E1028" s="29" t="s">
        <v>1805</v>
      </c>
      <c r="F1028" s="26">
        <v>507</v>
      </c>
      <c r="G1028" s="26">
        <v>6.6550000000000002</v>
      </c>
      <c r="H1028" s="26">
        <v>3374.085</v>
      </c>
      <c r="I1028" s="26"/>
      <c r="J1028" s="30" t="s">
        <v>121</v>
      </c>
      <c r="K1028" s="28"/>
      <c r="L1028" s="25"/>
      <c r="M1028" s="26"/>
    </row>
    <row r="1029" spans="1:13" ht="15">
      <c r="A1029" s="68"/>
      <c r="B1029" s="68"/>
      <c r="C1029" s="68"/>
      <c r="D1029" s="68"/>
      <c r="E1029" s="29" t="s">
        <v>1806</v>
      </c>
      <c r="F1029" s="26">
        <v>95</v>
      </c>
      <c r="G1029" s="26">
        <v>6.6550000000000002</v>
      </c>
      <c r="H1029" s="26">
        <v>632.22500000000002</v>
      </c>
      <c r="I1029" s="26"/>
      <c r="J1029" s="30" t="s">
        <v>121</v>
      </c>
      <c r="K1029" s="28"/>
      <c r="L1029" s="25"/>
      <c r="M1029" s="26"/>
    </row>
    <row r="1030" spans="1:13" ht="15">
      <c r="A1030" s="68">
        <v>16</v>
      </c>
      <c r="B1030" s="68" t="s">
        <v>2132</v>
      </c>
      <c r="C1030" s="68">
        <v>2</v>
      </c>
      <c r="D1030" s="68" t="s">
        <v>2131</v>
      </c>
      <c r="E1030" s="29" t="s">
        <v>1807</v>
      </c>
      <c r="F1030" s="26">
        <v>43</v>
      </c>
      <c r="G1030" s="26">
        <v>6.6550000000000002</v>
      </c>
      <c r="H1030" s="26">
        <v>286.16500000000002</v>
      </c>
      <c r="I1030" s="26"/>
      <c r="J1030" s="30" t="s">
        <v>121</v>
      </c>
      <c r="K1030" s="28"/>
      <c r="L1030" s="25"/>
      <c r="M1030" s="26"/>
    </row>
    <row r="1031" spans="1:13" ht="15">
      <c r="A1031" s="68"/>
      <c r="B1031" s="68"/>
      <c r="C1031" s="68"/>
      <c r="D1031" s="68"/>
      <c r="E1031" s="29" t="s">
        <v>832</v>
      </c>
      <c r="F1031" s="26">
        <v>146</v>
      </c>
      <c r="G1031" s="26">
        <v>14</v>
      </c>
      <c r="H1031" s="26">
        <v>2044</v>
      </c>
      <c r="I1031" s="26"/>
      <c r="J1031" s="30" t="s">
        <v>121</v>
      </c>
      <c r="K1031" s="28"/>
      <c r="L1031" s="25"/>
      <c r="M1031" s="26"/>
    </row>
    <row r="1032" spans="1:13" ht="15">
      <c r="A1032" s="68"/>
      <c r="B1032" s="68"/>
      <c r="C1032" s="68"/>
      <c r="D1032" s="68"/>
      <c r="E1032" s="29" t="s">
        <v>832</v>
      </c>
      <c r="F1032" s="26">
        <v>2</v>
      </c>
      <c r="G1032" s="26">
        <v>20</v>
      </c>
      <c r="H1032" s="26">
        <v>40</v>
      </c>
      <c r="I1032" s="26"/>
      <c r="J1032" s="30" t="s">
        <v>121</v>
      </c>
      <c r="K1032" s="28"/>
      <c r="L1032" s="25"/>
      <c r="M1032" s="26"/>
    </row>
    <row r="1033" spans="1:13" ht="15">
      <c r="A1033" s="68"/>
      <c r="B1033" s="68"/>
      <c r="C1033" s="68"/>
      <c r="D1033" s="68"/>
      <c r="E1033" s="29" t="s">
        <v>833</v>
      </c>
      <c r="F1033" s="26">
        <v>163</v>
      </c>
      <c r="G1033" s="26">
        <v>14</v>
      </c>
      <c r="H1033" s="26">
        <v>2282</v>
      </c>
      <c r="I1033" s="26"/>
      <c r="J1033" s="30" t="s">
        <v>121</v>
      </c>
      <c r="K1033" s="28"/>
      <c r="L1033" s="25"/>
      <c r="M1033" s="26"/>
    </row>
    <row r="1034" spans="1:13" ht="15">
      <c r="A1034" s="68"/>
      <c r="B1034" s="68"/>
      <c r="C1034" s="68"/>
      <c r="D1034" s="68"/>
      <c r="E1034" s="29" t="s">
        <v>834</v>
      </c>
      <c r="F1034" s="26">
        <v>97</v>
      </c>
      <c r="G1034" s="26">
        <v>14</v>
      </c>
      <c r="H1034" s="26">
        <v>1358</v>
      </c>
      <c r="I1034" s="26"/>
      <c r="J1034" s="30" t="s">
        <v>121</v>
      </c>
      <c r="K1034" s="28"/>
      <c r="L1034" s="25"/>
      <c r="M1034" s="26"/>
    </row>
    <row r="1035" spans="1:13" ht="15">
      <c r="A1035" s="68"/>
      <c r="B1035" s="68"/>
      <c r="C1035" s="68"/>
      <c r="D1035" s="68"/>
      <c r="E1035" s="29" t="s">
        <v>835</v>
      </c>
      <c r="F1035" s="26">
        <v>71</v>
      </c>
      <c r="G1035" s="26">
        <v>14</v>
      </c>
      <c r="H1035" s="26">
        <v>994</v>
      </c>
      <c r="I1035" s="26"/>
      <c r="J1035" s="30" t="s">
        <v>121</v>
      </c>
      <c r="K1035" s="28"/>
      <c r="L1035" s="25"/>
      <c r="M1035" s="26"/>
    </row>
    <row r="1036" spans="1:13" ht="15">
      <c r="A1036" s="68"/>
      <c r="B1036" s="68"/>
      <c r="C1036" s="68"/>
      <c r="D1036" s="68"/>
      <c r="E1036" s="29" t="s">
        <v>835</v>
      </c>
      <c r="F1036" s="26">
        <v>5</v>
      </c>
      <c r="G1036" s="26">
        <v>20</v>
      </c>
      <c r="H1036" s="26">
        <v>100</v>
      </c>
      <c r="I1036" s="26"/>
      <c r="J1036" s="30" t="s">
        <v>121</v>
      </c>
      <c r="K1036" s="28"/>
      <c r="L1036" s="25"/>
      <c r="M1036" s="26"/>
    </row>
    <row r="1037" spans="1:13" ht="15">
      <c r="A1037" s="68"/>
      <c r="B1037" s="68"/>
      <c r="C1037" s="68"/>
      <c r="D1037" s="68"/>
      <c r="E1037" s="29" t="s">
        <v>1808</v>
      </c>
      <c r="F1037" s="26">
        <v>3</v>
      </c>
      <c r="G1037" s="26">
        <v>14</v>
      </c>
      <c r="H1037" s="26">
        <v>42</v>
      </c>
      <c r="I1037" s="26"/>
      <c r="J1037" s="30" t="s">
        <v>121</v>
      </c>
      <c r="K1037" s="28"/>
      <c r="L1037" s="25"/>
      <c r="M1037" s="26"/>
    </row>
    <row r="1038" spans="1:13" ht="15">
      <c r="A1038" s="68"/>
      <c r="B1038" s="68"/>
      <c r="C1038" s="68"/>
      <c r="D1038" s="68"/>
      <c r="E1038" s="29" t="s">
        <v>836</v>
      </c>
      <c r="F1038" s="26">
        <v>5</v>
      </c>
      <c r="G1038" s="26">
        <v>14</v>
      </c>
      <c r="H1038" s="26">
        <v>70</v>
      </c>
      <c r="I1038" s="26"/>
      <c r="J1038" s="30" t="s">
        <v>121</v>
      </c>
      <c r="K1038" s="28"/>
      <c r="L1038" s="25"/>
      <c r="M1038" s="26"/>
    </row>
    <row r="1039" spans="1:13" ht="15">
      <c r="A1039" s="68"/>
      <c r="B1039" s="68"/>
      <c r="C1039" s="68"/>
      <c r="D1039" s="68"/>
      <c r="E1039" s="29" t="s">
        <v>1809</v>
      </c>
      <c r="F1039" s="26">
        <v>30</v>
      </c>
      <c r="G1039" s="26">
        <v>14</v>
      </c>
      <c r="H1039" s="26">
        <v>420</v>
      </c>
      <c r="I1039" s="26"/>
      <c r="J1039" s="30" t="s">
        <v>121</v>
      </c>
      <c r="K1039" s="28"/>
      <c r="L1039" s="25"/>
      <c r="M1039" s="26"/>
    </row>
    <row r="1040" spans="1:13" ht="15">
      <c r="A1040" s="68"/>
      <c r="B1040" s="68"/>
      <c r="C1040" s="68"/>
      <c r="D1040" s="68"/>
      <c r="E1040" s="29" t="s">
        <v>1810</v>
      </c>
      <c r="F1040" s="26">
        <v>1</v>
      </c>
      <c r="G1040" s="26">
        <v>14</v>
      </c>
      <c r="H1040" s="26">
        <v>14</v>
      </c>
      <c r="I1040" s="26"/>
      <c r="J1040" s="30" t="s">
        <v>121</v>
      </c>
      <c r="K1040" s="28"/>
      <c r="L1040" s="25"/>
      <c r="M1040" s="26"/>
    </row>
    <row r="1041" spans="1:13" ht="15">
      <c r="A1041" s="68"/>
      <c r="B1041" s="68"/>
      <c r="C1041" s="68"/>
      <c r="D1041" s="68"/>
      <c r="E1041" s="29" t="s">
        <v>839</v>
      </c>
      <c r="F1041" s="26">
        <v>2</v>
      </c>
      <c r="G1041" s="26">
        <v>14</v>
      </c>
      <c r="H1041" s="26">
        <v>28</v>
      </c>
      <c r="I1041" s="26"/>
      <c r="J1041" s="30" t="s">
        <v>121</v>
      </c>
      <c r="K1041" s="28"/>
      <c r="L1041" s="25"/>
      <c r="M1041" s="26"/>
    </row>
    <row r="1042" spans="1:13" ht="15">
      <c r="A1042" s="68"/>
      <c r="B1042" s="68"/>
      <c r="C1042" s="68"/>
      <c r="D1042" s="68"/>
      <c r="E1042" s="29" t="s">
        <v>840</v>
      </c>
      <c r="F1042" s="26">
        <v>27</v>
      </c>
      <c r="G1042" s="26">
        <v>14</v>
      </c>
      <c r="H1042" s="26">
        <v>378</v>
      </c>
      <c r="I1042" s="26"/>
      <c r="J1042" s="30" t="s">
        <v>121</v>
      </c>
      <c r="K1042" s="28"/>
      <c r="L1042" s="25"/>
      <c r="M1042" s="26"/>
    </row>
    <row r="1043" spans="1:13" ht="15">
      <c r="A1043" s="68"/>
      <c r="B1043" s="68"/>
      <c r="C1043" s="68"/>
      <c r="D1043" s="68"/>
      <c r="E1043" s="29" t="s">
        <v>841</v>
      </c>
      <c r="F1043" s="26">
        <v>1</v>
      </c>
      <c r="G1043" s="26">
        <v>14</v>
      </c>
      <c r="H1043" s="26">
        <v>14</v>
      </c>
      <c r="I1043" s="26"/>
      <c r="J1043" s="30" t="s">
        <v>121</v>
      </c>
      <c r="K1043" s="28"/>
      <c r="L1043" s="25"/>
      <c r="M1043" s="26"/>
    </row>
    <row r="1044" spans="1:13" ht="15">
      <c r="A1044" s="68"/>
      <c r="B1044" s="68"/>
      <c r="C1044" s="68"/>
      <c r="D1044" s="68"/>
      <c r="E1044" s="29" t="s">
        <v>841</v>
      </c>
      <c r="F1044" s="26">
        <v>2</v>
      </c>
      <c r="G1044" s="26">
        <v>20</v>
      </c>
      <c r="H1044" s="26">
        <v>40</v>
      </c>
      <c r="I1044" s="26"/>
      <c r="J1044" s="30" t="s">
        <v>121</v>
      </c>
      <c r="K1044" s="28"/>
      <c r="L1044" s="25"/>
      <c r="M1044" s="26"/>
    </row>
    <row r="1045" spans="1:13" ht="15">
      <c r="A1045" s="68"/>
      <c r="B1045" s="68"/>
      <c r="C1045" s="68"/>
      <c r="D1045" s="68"/>
      <c r="E1045" s="29" t="s">
        <v>1811</v>
      </c>
      <c r="F1045" s="26">
        <v>26</v>
      </c>
      <c r="G1045" s="26">
        <v>13.2</v>
      </c>
      <c r="H1045" s="26">
        <v>343.2</v>
      </c>
      <c r="I1045" s="26"/>
      <c r="J1045" s="30" t="s">
        <v>121</v>
      </c>
      <c r="K1045" s="28"/>
      <c r="L1045" s="25"/>
      <c r="M1045" s="26"/>
    </row>
    <row r="1046" spans="1:13" ht="15">
      <c r="A1046" s="68"/>
      <c r="B1046" s="68"/>
      <c r="C1046" s="68"/>
      <c r="D1046" s="68"/>
      <c r="E1046" s="29" t="s">
        <v>1812</v>
      </c>
      <c r="F1046" s="26">
        <v>48</v>
      </c>
      <c r="G1046" s="26">
        <v>13.2</v>
      </c>
      <c r="H1046" s="26">
        <v>633.6</v>
      </c>
      <c r="I1046" s="26"/>
      <c r="J1046" s="30" t="s">
        <v>121</v>
      </c>
      <c r="K1046" s="28"/>
      <c r="L1046" s="25"/>
      <c r="M1046" s="26"/>
    </row>
    <row r="1047" spans="1:13" ht="15">
      <c r="A1047" s="68"/>
      <c r="B1047" s="68"/>
      <c r="C1047" s="68"/>
      <c r="D1047" s="68"/>
      <c r="E1047" s="29" t="s">
        <v>1813</v>
      </c>
      <c r="F1047" s="26">
        <v>46</v>
      </c>
      <c r="G1047" s="26">
        <v>13.2</v>
      </c>
      <c r="H1047" s="26">
        <v>607.20000000000005</v>
      </c>
      <c r="I1047" s="26"/>
      <c r="J1047" s="30" t="s">
        <v>121</v>
      </c>
      <c r="K1047" s="28"/>
      <c r="L1047" s="25"/>
      <c r="M1047" s="26"/>
    </row>
    <row r="1048" spans="1:13" ht="15">
      <c r="A1048" s="68"/>
      <c r="B1048" s="68"/>
      <c r="C1048" s="68"/>
      <c r="D1048" s="68"/>
      <c r="E1048" s="29" t="s">
        <v>1814</v>
      </c>
      <c r="F1048" s="26">
        <v>87</v>
      </c>
      <c r="G1048" s="26">
        <v>13.2</v>
      </c>
      <c r="H1048" s="26">
        <v>1148.4000000000001</v>
      </c>
      <c r="I1048" s="26"/>
      <c r="J1048" s="30" t="s">
        <v>121</v>
      </c>
      <c r="K1048" s="28"/>
      <c r="L1048" s="25"/>
      <c r="M1048" s="26"/>
    </row>
    <row r="1049" spans="1:13" ht="15">
      <c r="A1049" s="68"/>
      <c r="B1049" s="68"/>
      <c r="C1049" s="68"/>
      <c r="D1049" s="68"/>
      <c r="E1049" s="29" t="s">
        <v>1815</v>
      </c>
      <c r="F1049" s="26">
        <v>2</v>
      </c>
      <c r="G1049" s="26">
        <v>13.2</v>
      </c>
      <c r="H1049" s="26">
        <v>26.4</v>
      </c>
      <c r="I1049" s="26"/>
      <c r="J1049" s="30" t="s">
        <v>121</v>
      </c>
      <c r="K1049" s="28"/>
      <c r="L1049" s="25"/>
      <c r="M1049" s="26"/>
    </row>
    <row r="1050" spans="1:13" ht="15">
      <c r="A1050" s="68"/>
      <c r="B1050" s="68"/>
      <c r="C1050" s="68"/>
      <c r="D1050" s="68"/>
      <c r="E1050" s="29" t="s">
        <v>1816</v>
      </c>
      <c r="F1050" s="26">
        <v>1864</v>
      </c>
      <c r="G1050" s="26">
        <v>14.52</v>
      </c>
      <c r="H1050" s="26">
        <v>27065.279999999999</v>
      </c>
      <c r="I1050" s="26"/>
      <c r="J1050" s="30" t="s">
        <v>121</v>
      </c>
      <c r="K1050" s="28"/>
      <c r="L1050" s="25"/>
      <c r="M1050" s="26"/>
    </row>
    <row r="1051" spans="1:13" ht="15">
      <c r="A1051" s="68"/>
      <c r="B1051" s="68"/>
      <c r="C1051" s="68"/>
      <c r="D1051" s="68"/>
      <c r="E1051" s="29" t="s">
        <v>1817</v>
      </c>
      <c r="F1051" s="26">
        <v>48</v>
      </c>
      <c r="G1051" s="26">
        <v>14.52</v>
      </c>
      <c r="H1051" s="26">
        <v>696.96</v>
      </c>
      <c r="I1051" s="26"/>
      <c r="J1051" s="30" t="s">
        <v>121</v>
      </c>
      <c r="K1051" s="28"/>
      <c r="L1051" s="25"/>
      <c r="M1051" s="26"/>
    </row>
    <row r="1052" spans="1:13" ht="15">
      <c r="A1052" s="68"/>
      <c r="B1052" s="68"/>
      <c r="C1052" s="68"/>
      <c r="D1052" s="68"/>
      <c r="E1052" s="29" t="s">
        <v>1818</v>
      </c>
      <c r="F1052" s="26">
        <v>63</v>
      </c>
      <c r="G1052" s="26">
        <v>14.52</v>
      </c>
      <c r="H1052" s="26">
        <v>914.76</v>
      </c>
      <c r="I1052" s="26"/>
      <c r="J1052" s="30" t="s">
        <v>121</v>
      </c>
      <c r="K1052" s="28"/>
      <c r="L1052" s="25"/>
      <c r="M1052" s="26"/>
    </row>
    <row r="1053" spans="1:13" ht="15">
      <c r="A1053" s="68"/>
      <c r="B1053" s="68"/>
      <c r="C1053" s="68"/>
      <c r="D1053" s="68"/>
      <c r="E1053" s="29" t="s">
        <v>1819</v>
      </c>
      <c r="F1053" s="26">
        <v>58</v>
      </c>
      <c r="G1053" s="26">
        <v>14.52</v>
      </c>
      <c r="H1053" s="26">
        <v>842.16</v>
      </c>
      <c r="I1053" s="26"/>
      <c r="J1053" s="30" t="s">
        <v>121</v>
      </c>
      <c r="K1053" s="28"/>
      <c r="L1053" s="25"/>
      <c r="M1053" s="26"/>
    </row>
    <row r="1054" spans="1:13" ht="15">
      <c r="A1054" s="68"/>
      <c r="B1054" s="68"/>
      <c r="C1054" s="68"/>
      <c r="D1054" s="68"/>
      <c r="E1054" s="29" t="s">
        <v>1820</v>
      </c>
      <c r="F1054" s="26">
        <v>1</v>
      </c>
      <c r="G1054" s="26">
        <v>14.52</v>
      </c>
      <c r="H1054" s="26">
        <v>14.52</v>
      </c>
      <c r="I1054" s="26"/>
      <c r="J1054" s="30" t="s">
        <v>121</v>
      </c>
      <c r="K1054" s="28"/>
      <c r="L1054" s="25"/>
      <c r="M1054" s="26"/>
    </row>
    <row r="1055" spans="1:13" ht="15">
      <c r="A1055" s="68"/>
      <c r="B1055" s="68"/>
      <c r="C1055" s="68"/>
      <c r="D1055" s="68"/>
      <c r="E1055" s="29" t="s">
        <v>1821</v>
      </c>
      <c r="F1055" s="26">
        <v>1536</v>
      </c>
      <c r="G1055" s="26">
        <v>14.52</v>
      </c>
      <c r="H1055" s="26">
        <v>22302.720000000001</v>
      </c>
      <c r="I1055" s="26"/>
      <c r="J1055" s="30" t="s">
        <v>121</v>
      </c>
      <c r="K1055" s="28"/>
      <c r="L1055" s="25"/>
      <c r="M1055" s="26"/>
    </row>
    <row r="1056" spans="1:13" ht="15">
      <c r="A1056" s="68"/>
      <c r="B1056" s="68"/>
      <c r="C1056" s="68"/>
      <c r="D1056" s="68"/>
      <c r="E1056" s="29" t="s">
        <v>1822</v>
      </c>
      <c r="F1056" s="26">
        <v>101</v>
      </c>
      <c r="G1056" s="26">
        <v>14.52</v>
      </c>
      <c r="H1056" s="26">
        <v>1466.52</v>
      </c>
      <c r="I1056" s="26"/>
      <c r="J1056" s="30" t="s">
        <v>121</v>
      </c>
      <c r="K1056" s="28"/>
      <c r="L1056" s="25"/>
      <c r="M1056" s="26"/>
    </row>
    <row r="1057" spans="1:13" ht="15">
      <c r="A1057" s="68"/>
      <c r="B1057" s="68"/>
      <c r="C1057" s="68"/>
      <c r="D1057" s="68"/>
      <c r="E1057" s="29" t="s">
        <v>1823</v>
      </c>
      <c r="F1057" s="26">
        <v>10</v>
      </c>
      <c r="G1057" s="26">
        <v>14.52</v>
      </c>
      <c r="H1057" s="26">
        <v>145.19999999999999</v>
      </c>
      <c r="I1057" s="26"/>
      <c r="J1057" s="30" t="s">
        <v>121</v>
      </c>
      <c r="K1057" s="28"/>
      <c r="L1057" s="25"/>
      <c r="M1057" s="26"/>
    </row>
    <row r="1058" spans="1:13" ht="15">
      <c r="A1058" s="68"/>
      <c r="B1058" s="68"/>
      <c r="C1058" s="68"/>
      <c r="D1058" s="68"/>
      <c r="E1058" s="29" t="s">
        <v>1824</v>
      </c>
      <c r="F1058" s="26">
        <v>806</v>
      </c>
      <c r="G1058" s="26">
        <v>14.52</v>
      </c>
      <c r="H1058" s="26">
        <v>11703.12</v>
      </c>
      <c r="I1058" s="26"/>
      <c r="J1058" s="30" t="s">
        <v>121</v>
      </c>
      <c r="K1058" s="28"/>
      <c r="L1058" s="25"/>
      <c r="M1058" s="26"/>
    </row>
    <row r="1059" spans="1:13" ht="15">
      <c r="A1059" s="68"/>
      <c r="B1059" s="68"/>
      <c r="C1059" s="68"/>
      <c r="D1059" s="68"/>
      <c r="E1059" s="29" t="s">
        <v>1825</v>
      </c>
      <c r="F1059" s="26">
        <v>71</v>
      </c>
      <c r="G1059" s="26">
        <v>13.2</v>
      </c>
      <c r="H1059" s="26">
        <v>937.2</v>
      </c>
      <c r="I1059" s="26"/>
      <c r="J1059" s="30" t="s">
        <v>121</v>
      </c>
      <c r="K1059" s="28"/>
      <c r="L1059" s="25"/>
      <c r="M1059" s="26"/>
    </row>
    <row r="1060" spans="1:13" ht="15">
      <c r="A1060" s="68"/>
      <c r="B1060" s="68"/>
      <c r="C1060" s="68"/>
      <c r="D1060" s="68"/>
      <c r="E1060" s="29" t="s">
        <v>1826</v>
      </c>
      <c r="F1060" s="26">
        <v>463</v>
      </c>
      <c r="G1060" s="26">
        <v>14.52</v>
      </c>
      <c r="H1060" s="26">
        <v>6722.76</v>
      </c>
      <c r="I1060" s="26"/>
      <c r="J1060" s="30" t="s">
        <v>121</v>
      </c>
      <c r="K1060" s="28"/>
      <c r="L1060" s="25"/>
      <c r="M1060" s="26"/>
    </row>
    <row r="1061" spans="1:13" ht="15">
      <c r="A1061" s="68"/>
      <c r="B1061" s="68"/>
      <c r="C1061" s="68"/>
      <c r="D1061" s="68"/>
      <c r="E1061" s="29" t="s">
        <v>1827</v>
      </c>
      <c r="F1061" s="26">
        <v>143</v>
      </c>
      <c r="G1061" s="26">
        <v>13.2</v>
      </c>
      <c r="H1061" s="26">
        <v>1887.6</v>
      </c>
      <c r="I1061" s="26"/>
      <c r="J1061" s="30" t="s">
        <v>121</v>
      </c>
      <c r="K1061" s="28"/>
      <c r="L1061" s="25"/>
      <c r="M1061" s="26"/>
    </row>
    <row r="1062" spans="1:13" ht="15">
      <c r="A1062" s="68"/>
      <c r="B1062" s="68"/>
      <c r="C1062" s="68"/>
      <c r="D1062" s="68"/>
      <c r="E1062" s="29" t="s">
        <v>1828</v>
      </c>
      <c r="F1062" s="26">
        <v>159</v>
      </c>
      <c r="G1062" s="26">
        <v>13.2</v>
      </c>
      <c r="H1062" s="26">
        <v>2098.8000000000002</v>
      </c>
      <c r="I1062" s="26"/>
      <c r="J1062" s="30" t="s">
        <v>121</v>
      </c>
      <c r="K1062" s="28"/>
      <c r="L1062" s="25"/>
      <c r="M1062" s="26"/>
    </row>
    <row r="1063" spans="1:13" ht="15">
      <c r="A1063" s="68"/>
      <c r="B1063" s="68"/>
      <c r="C1063" s="68"/>
      <c r="D1063" s="68"/>
      <c r="E1063" s="29" t="s">
        <v>842</v>
      </c>
      <c r="F1063" s="26">
        <v>8</v>
      </c>
      <c r="G1063" s="26">
        <v>14</v>
      </c>
      <c r="H1063" s="26">
        <v>112</v>
      </c>
      <c r="I1063" s="26"/>
      <c r="J1063" s="30" t="s">
        <v>121</v>
      </c>
      <c r="K1063" s="28"/>
      <c r="L1063" s="25"/>
      <c r="M1063" s="26"/>
    </row>
    <row r="1064" spans="1:13" ht="15">
      <c r="A1064" s="68"/>
      <c r="B1064" s="68"/>
      <c r="C1064" s="68"/>
      <c r="D1064" s="68"/>
      <c r="E1064" s="29" t="s">
        <v>1829</v>
      </c>
      <c r="F1064" s="26">
        <v>14</v>
      </c>
      <c r="G1064" s="26">
        <v>14</v>
      </c>
      <c r="H1064" s="26">
        <v>196</v>
      </c>
      <c r="I1064" s="26"/>
      <c r="J1064" s="30" t="s">
        <v>121</v>
      </c>
      <c r="K1064" s="28"/>
      <c r="L1064" s="25"/>
      <c r="M1064" s="26"/>
    </row>
    <row r="1065" spans="1:13" ht="15">
      <c r="A1065" s="68"/>
      <c r="B1065" s="68"/>
      <c r="C1065" s="68"/>
      <c r="D1065" s="68"/>
      <c r="E1065" s="29" t="s">
        <v>1830</v>
      </c>
      <c r="F1065" s="26">
        <v>20</v>
      </c>
      <c r="G1065" s="26">
        <v>13.2</v>
      </c>
      <c r="H1065" s="26">
        <v>264</v>
      </c>
      <c r="I1065" s="26"/>
      <c r="J1065" s="30" t="s">
        <v>121</v>
      </c>
      <c r="K1065" s="28"/>
      <c r="L1065" s="25"/>
      <c r="M1065" s="26"/>
    </row>
    <row r="1066" spans="1:13" ht="15" customHeight="1">
      <c r="A1066" s="68">
        <v>16</v>
      </c>
      <c r="B1066" s="68" t="s">
        <v>2132</v>
      </c>
      <c r="C1066" s="68">
        <v>2</v>
      </c>
      <c r="D1066" s="68"/>
      <c r="E1066" s="29" t="s">
        <v>1831</v>
      </c>
      <c r="F1066" s="26">
        <v>164</v>
      </c>
      <c r="G1066" s="26">
        <v>13.2</v>
      </c>
      <c r="H1066" s="26">
        <v>2164.8000000000002</v>
      </c>
      <c r="I1066" s="26"/>
      <c r="J1066" s="30" t="s">
        <v>121</v>
      </c>
      <c r="K1066" s="28"/>
      <c r="L1066" s="25"/>
      <c r="M1066" s="26"/>
    </row>
    <row r="1067" spans="1:13" ht="15">
      <c r="A1067" s="68"/>
      <c r="B1067" s="68"/>
      <c r="C1067" s="68"/>
      <c r="D1067" s="68"/>
      <c r="E1067" s="29" t="s">
        <v>1832</v>
      </c>
      <c r="F1067" s="26">
        <v>3</v>
      </c>
      <c r="G1067" s="26">
        <v>14</v>
      </c>
      <c r="H1067" s="26">
        <v>42</v>
      </c>
      <c r="I1067" s="26"/>
      <c r="J1067" s="30" t="s">
        <v>121</v>
      </c>
      <c r="K1067" s="28"/>
      <c r="L1067" s="25"/>
      <c r="M1067" s="26"/>
    </row>
    <row r="1068" spans="1:13" ht="15">
      <c r="A1068" s="68"/>
      <c r="B1068" s="68"/>
      <c r="C1068" s="68"/>
      <c r="D1068" s="68"/>
      <c r="E1068" s="29" t="s">
        <v>1833</v>
      </c>
      <c r="F1068" s="26">
        <v>11</v>
      </c>
      <c r="G1068" s="26">
        <v>14</v>
      </c>
      <c r="H1068" s="26">
        <v>154</v>
      </c>
      <c r="I1068" s="26"/>
      <c r="J1068" s="30" t="s">
        <v>121</v>
      </c>
      <c r="K1068" s="28"/>
      <c r="L1068" s="25"/>
      <c r="M1068" s="26"/>
    </row>
    <row r="1069" spans="1:13" ht="15">
      <c r="A1069" s="68"/>
      <c r="B1069" s="68"/>
      <c r="C1069" s="68"/>
      <c r="D1069" s="68"/>
      <c r="E1069" s="29" t="s">
        <v>844</v>
      </c>
      <c r="F1069" s="26">
        <v>16</v>
      </c>
      <c r="G1069" s="26">
        <v>14</v>
      </c>
      <c r="H1069" s="26">
        <v>224</v>
      </c>
      <c r="I1069" s="26"/>
      <c r="J1069" s="30" t="s">
        <v>121</v>
      </c>
      <c r="K1069" s="28"/>
      <c r="L1069" s="25"/>
      <c r="M1069" s="26"/>
    </row>
    <row r="1070" spans="1:13" ht="15">
      <c r="A1070" s="68"/>
      <c r="B1070" s="68"/>
      <c r="C1070" s="68"/>
      <c r="D1070" s="68"/>
      <c r="E1070" s="29" t="s">
        <v>845</v>
      </c>
      <c r="F1070" s="26">
        <v>4</v>
      </c>
      <c r="G1070" s="26">
        <v>14</v>
      </c>
      <c r="H1070" s="26">
        <v>56</v>
      </c>
      <c r="I1070" s="26"/>
      <c r="J1070" s="30" t="s">
        <v>121</v>
      </c>
      <c r="K1070" s="28"/>
      <c r="L1070" s="25"/>
      <c r="M1070" s="26"/>
    </row>
    <row r="1071" spans="1:13" ht="15">
      <c r="A1071" s="68"/>
      <c r="B1071" s="68"/>
      <c r="C1071" s="68"/>
      <c r="D1071" s="68"/>
      <c r="E1071" s="29" t="s">
        <v>1834</v>
      </c>
      <c r="F1071" s="26">
        <v>123</v>
      </c>
      <c r="G1071" s="26">
        <v>14.52</v>
      </c>
      <c r="H1071" s="26">
        <v>1785.96</v>
      </c>
      <c r="I1071" s="26"/>
      <c r="J1071" s="30" t="s">
        <v>121</v>
      </c>
      <c r="K1071" s="28"/>
      <c r="L1071" s="25"/>
      <c r="M1071" s="26"/>
    </row>
    <row r="1072" spans="1:13" ht="15">
      <c r="A1072" s="68"/>
      <c r="B1072" s="68"/>
      <c r="C1072" s="68"/>
      <c r="D1072" s="68"/>
      <c r="E1072" s="29" t="s">
        <v>1835</v>
      </c>
      <c r="F1072" s="26">
        <v>172</v>
      </c>
      <c r="G1072" s="26">
        <v>14.52</v>
      </c>
      <c r="H1072" s="26">
        <v>2497.44</v>
      </c>
      <c r="I1072" s="26"/>
      <c r="J1072" s="30" t="s">
        <v>121</v>
      </c>
      <c r="K1072" s="28"/>
      <c r="L1072" s="25"/>
      <c r="M1072" s="26"/>
    </row>
    <row r="1073" spans="1:13" ht="15">
      <c r="A1073" s="68"/>
      <c r="B1073" s="68"/>
      <c r="C1073" s="68"/>
      <c r="D1073" s="68"/>
      <c r="E1073" s="29" t="s">
        <v>1836</v>
      </c>
      <c r="F1073" s="26">
        <v>86</v>
      </c>
      <c r="G1073" s="26">
        <v>14.52</v>
      </c>
      <c r="H1073" s="26">
        <v>1248.72</v>
      </c>
      <c r="I1073" s="26"/>
      <c r="J1073" s="30" t="s">
        <v>121</v>
      </c>
      <c r="K1073" s="28"/>
      <c r="L1073" s="25"/>
      <c r="M1073" s="26"/>
    </row>
    <row r="1074" spans="1:13" ht="15">
      <c r="A1074" s="68"/>
      <c r="B1074" s="68"/>
      <c r="C1074" s="68"/>
      <c r="D1074" s="68"/>
      <c r="E1074" s="29" t="s">
        <v>1837</v>
      </c>
      <c r="F1074" s="26">
        <v>325</v>
      </c>
      <c r="G1074" s="26">
        <v>13.2</v>
      </c>
      <c r="H1074" s="26">
        <v>4290</v>
      </c>
      <c r="I1074" s="26"/>
      <c r="J1074" s="30" t="s">
        <v>121</v>
      </c>
      <c r="K1074" s="28"/>
      <c r="L1074" s="25"/>
      <c r="M1074" s="26"/>
    </row>
    <row r="1075" spans="1:13" ht="15">
      <c r="A1075" s="68"/>
      <c r="B1075" s="68"/>
      <c r="C1075" s="68"/>
      <c r="D1075" s="68"/>
      <c r="E1075" s="29" t="s">
        <v>1838</v>
      </c>
      <c r="F1075" s="26">
        <v>6</v>
      </c>
      <c r="G1075" s="26">
        <v>14.52</v>
      </c>
      <c r="H1075" s="26">
        <v>87.12</v>
      </c>
      <c r="I1075" s="26"/>
      <c r="J1075" s="30" t="s">
        <v>121</v>
      </c>
      <c r="K1075" s="28"/>
      <c r="L1075" s="25"/>
      <c r="M1075" s="26"/>
    </row>
    <row r="1076" spans="1:13" ht="15">
      <c r="A1076" s="68"/>
      <c r="B1076" s="68"/>
      <c r="C1076" s="68"/>
      <c r="D1076" s="68"/>
      <c r="E1076" s="29" t="s">
        <v>1839</v>
      </c>
      <c r="F1076" s="26">
        <v>1</v>
      </c>
      <c r="G1076" s="26">
        <v>3.2444999999999999</v>
      </c>
      <c r="H1076" s="26">
        <v>3.2444999999999999</v>
      </c>
      <c r="I1076" s="26"/>
      <c r="J1076" s="30" t="s">
        <v>121</v>
      </c>
      <c r="K1076" s="28"/>
      <c r="L1076" s="25"/>
      <c r="M1076" s="26"/>
    </row>
    <row r="1077" spans="1:13" ht="15">
      <c r="A1077" s="68"/>
      <c r="B1077" s="68"/>
      <c r="C1077" s="68"/>
      <c r="D1077" s="68"/>
      <c r="E1077" s="29" t="s">
        <v>1840</v>
      </c>
      <c r="F1077" s="26">
        <v>12</v>
      </c>
      <c r="G1077" s="26">
        <v>4.5</v>
      </c>
      <c r="H1077" s="26">
        <v>54</v>
      </c>
      <c r="I1077" s="26"/>
      <c r="J1077" s="30" t="s">
        <v>121</v>
      </c>
      <c r="K1077" s="28"/>
      <c r="L1077" s="25"/>
      <c r="M1077" s="26"/>
    </row>
    <row r="1078" spans="1:13" ht="15">
      <c r="A1078" s="68"/>
      <c r="B1078" s="68"/>
      <c r="C1078" s="68"/>
      <c r="D1078" s="68"/>
      <c r="E1078" s="29" t="s">
        <v>1841</v>
      </c>
      <c r="F1078" s="26">
        <v>1</v>
      </c>
      <c r="G1078" s="26">
        <v>3.9060000000000001</v>
      </c>
      <c r="H1078" s="26">
        <v>3.9060000000000001</v>
      </c>
      <c r="I1078" s="26"/>
      <c r="J1078" s="30" t="s">
        <v>121</v>
      </c>
      <c r="K1078" s="28"/>
      <c r="L1078" s="25"/>
      <c r="M1078" s="26"/>
    </row>
    <row r="1079" spans="1:13" ht="15">
      <c r="A1079" s="68"/>
      <c r="B1079" s="68"/>
      <c r="C1079" s="68"/>
      <c r="D1079" s="68"/>
      <c r="E1079" s="29" t="s">
        <v>1842</v>
      </c>
      <c r="F1079" s="26">
        <v>8</v>
      </c>
      <c r="G1079" s="26">
        <v>4.5</v>
      </c>
      <c r="H1079" s="26">
        <v>36</v>
      </c>
      <c r="I1079" s="26"/>
      <c r="J1079" s="30" t="s">
        <v>121</v>
      </c>
      <c r="K1079" s="28"/>
      <c r="L1079" s="25"/>
      <c r="M1079" s="26"/>
    </row>
    <row r="1080" spans="1:13" ht="15">
      <c r="A1080" s="68"/>
      <c r="B1080" s="68"/>
      <c r="C1080" s="68"/>
      <c r="D1080" s="68"/>
      <c r="E1080" s="29" t="s">
        <v>1843</v>
      </c>
      <c r="F1080" s="26">
        <v>58</v>
      </c>
      <c r="G1080" s="26">
        <v>4.5</v>
      </c>
      <c r="H1080" s="26">
        <v>261</v>
      </c>
      <c r="I1080" s="26"/>
      <c r="J1080" s="30" t="s">
        <v>121</v>
      </c>
      <c r="K1080" s="28"/>
      <c r="L1080" s="25"/>
      <c r="M1080" s="26"/>
    </row>
    <row r="1081" spans="1:13" ht="15">
      <c r="A1081" s="68"/>
      <c r="B1081" s="68"/>
      <c r="C1081" s="68"/>
      <c r="D1081" s="68"/>
      <c r="E1081" s="29" t="s">
        <v>1844</v>
      </c>
      <c r="F1081" s="26">
        <v>73</v>
      </c>
      <c r="G1081" s="26">
        <v>3.1859999999999999</v>
      </c>
      <c r="H1081" s="26">
        <v>232.578</v>
      </c>
      <c r="I1081" s="26"/>
      <c r="J1081" s="30" t="s">
        <v>121</v>
      </c>
      <c r="K1081" s="28"/>
      <c r="L1081" s="25"/>
      <c r="M1081" s="26"/>
    </row>
    <row r="1082" spans="1:13" ht="15">
      <c r="A1082" s="68"/>
      <c r="B1082" s="68"/>
      <c r="C1082" s="68"/>
      <c r="D1082" s="68"/>
      <c r="E1082" s="29" t="s">
        <v>1844</v>
      </c>
      <c r="F1082" s="26">
        <v>9</v>
      </c>
      <c r="G1082" s="26">
        <v>6.3</v>
      </c>
      <c r="H1082" s="26">
        <v>56.7</v>
      </c>
      <c r="I1082" s="26"/>
      <c r="J1082" s="30" t="s">
        <v>121</v>
      </c>
      <c r="K1082" s="28"/>
      <c r="L1082" s="25"/>
      <c r="M1082" s="26"/>
    </row>
    <row r="1083" spans="1:13" ht="15">
      <c r="A1083" s="68"/>
      <c r="B1083" s="68"/>
      <c r="C1083" s="68"/>
      <c r="D1083" s="68"/>
      <c r="E1083" s="29" t="s">
        <v>847</v>
      </c>
      <c r="F1083" s="26">
        <v>50</v>
      </c>
      <c r="G1083" s="26">
        <v>3.1248</v>
      </c>
      <c r="H1083" s="26">
        <v>156.24</v>
      </c>
      <c r="I1083" s="26"/>
      <c r="J1083" s="30" t="s">
        <v>121</v>
      </c>
      <c r="K1083" s="28"/>
      <c r="L1083" s="25"/>
      <c r="M1083" s="26"/>
    </row>
    <row r="1084" spans="1:13" ht="14.45" customHeight="1">
      <c r="A1084" s="68"/>
      <c r="B1084" s="68"/>
      <c r="C1084" s="68"/>
      <c r="D1084" s="68"/>
      <c r="E1084" s="29" t="s">
        <v>847</v>
      </c>
      <c r="F1084" s="26">
        <v>2</v>
      </c>
      <c r="G1084" s="26">
        <v>6.3</v>
      </c>
      <c r="H1084" s="26">
        <v>12.6</v>
      </c>
      <c r="I1084" s="26"/>
      <c r="J1084" s="30" t="s">
        <v>121</v>
      </c>
      <c r="K1084" s="28"/>
      <c r="L1084" s="25"/>
      <c r="M1084" s="26"/>
    </row>
    <row r="1085" spans="1:13" ht="15">
      <c r="A1085" s="68"/>
      <c r="B1085" s="68"/>
      <c r="C1085" s="68"/>
      <c r="D1085" s="68"/>
      <c r="E1085" s="29" t="s">
        <v>1845</v>
      </c>
      <c r="F1085" s="26">
        <v>53</v>
      </c>
      <c r="G1085" s="26">
        <v>3.6</v>
      </c>
      <c r="H1085" s="26">
        <v>190.8</v>
      </c>
      <c r="I1085" s="26"/>
      <c r="J1085" s="30" t="s">
        <v>121</v>
      </c>
      <c r="K1085" s="28"/>
      <c r="L1085" s="25"/>
      <c r="M1085" s="26"/>
    </row>
    <row r="1086" spans="1:13" ht="15">
      <c r="A1086" s="68"/>
      <c r="B1086" s="68"/>
      <c r="C1086" s="68"/>
      <c r="D1086" s="68"/>
      <c r="E1086" s="29" t="s">
        <v>1846</v>
      </c>
      <c r="F1086" s="26">
        <v>4</v>
      </c>
      <c r="G1086" s="26">
        <v>13.2</v>
      </c>
      <c r="H1086" s="26">
        <v>52.8</v>
      </c>
      <c r="I1086" s="26"/>
      <c r="J1086" s="30" t="s">
        <v>121</v>
      </c>
      <c r="K1086" s="28"/>
      <c r="L1086" s="25"/>
      <c r="M1086" s="26"/>
    </row>
    <row r="1087" spans="1:13" ht="15">
      <c r="A1087" s="68"/>
      <c r="B1087" s="68"/>
      <c r="C1087" s="68"/>
      <c r="D1087" s="68"/>
      <c r="E1087" s="29" t="s">
        <v>1847</v>
      </c>
      <c r="F1087" s="26">
        <v>40</v>
      </c>
      <c r="G1087" s="26">
        <v>13.2</v>
      </c>
      <c r="H1087" s="26">
        <v>528</v>
      </c>
      <c r="I1087" s="26"/>
      <c r="J1087" s="30" t="s">
        <v>121</v>
      </c>
      <c r="K1087" s="28"/>
      <c r="L1087" s="25"/>
      <c r="M1087" s="26"/>
    </row>
    <row r="1088" spans="1:13" ht="15">
      <c r="A1088" s="68"/>
      <c r="B1088" s="68"/>
      <c r="C1088" s="68"/>
      <c r="D1088" s="68"/>
      <c r="E1088" s="29" t="s">
        <v>848</v>
      </c>
      <c r="F1088" s="26">
        <v>4</v>
      </c>
      <c r="G1088" s="26">
        <v>14</v>
      </c>
      <c r="H1088" s="26">
        <v>56</v>
      </c>
      <c r="I1088" s="26"/>
      <c r="J1088" s="30" t="s">
        <v>121</v>
      </c>
      <c r="K1088" s="28"/>
      <c r="L1088" s="25"/>
      <c r="M1088" s="26"/>
    </row>
    <row r="1089" spans="1:13" ht="15">
      <c r="A1089" s="68"/>
      <c r="B1089" s="68"/>
      <c r="C1089" s="68"/>
      <c r="D1089" s="68"/>
      <c r="E1089" s="29" t="s">
        <v>1848</v>
      </c>
      <c r="F1089" s="26">
        <v>1</v>
      </c>
      <c r="G1089" s="26">
        <v>13.2</v>
      </c>
      <c r="H1089" s="26">
        <v>13.2</v>
      </c>
      <c r="I1089" s="26"/>
      <c r="J1089" s="30" t="s">
        <v>121</v>
      </c>
      <c r="K1089" s="28"/>
      <c r="L1089" s="25"/>
      <c r="M1089" s="26"/>
    </row>
    <row r="1090" spans="1:13" s="49" customFormat="1" ht="14.25">
      <c r="A1090" s="68">
        <v>17</v>
      </c>
      <c r="B1090" s="68" t="s">
        <v>55</v>
      </c>
      <c r="C1090" s="66" t="s">
        <v>64</v>
      </c>
      <c r="D1090" s="66"/>
      <c r="E1090" s="75"/>
      <c r="F1090" s="45">
        <v>13041</v>
      </c>
      <c r="G1090" s="45"/>
      <c r="H1090" s="45">
        <f t="shared" ref="H1090" si="11">SUM(H1091,H1115,H1199)</f>
        <v>84596.504839999994</v>
      </c>
      <c r="I1090" s="45">
        <f>SUM(I1091:I1216)</f>
        <v>84596</v>
      </c>
      <c r="J1090" s="46"/>
      <c r="K1090" s="47">
        <f>SUM(K1091,K1115,K1199)</f>
        <v>4254</v>
      </c>
      <c r="L1090" s="44">
        <v>4254</v>
      </c>
      <c r="M1090" s="45">
        <v>80342</v>
      </c>
    </row>
    <row r="1091" spans="1:13" ht="15">
      <c r="A1091" s="68"/>
      <c r="B1091" s="68"/>
      <c r="C1091" s="68">
        <v>1</v>
      </c>
      <c r="D1091" s="68" t="s">
        <v>854</v>
      </c>
      <c r="E1091" s="29" t="s">
        <v>118</v>
      </c>
      <c r="F1091" s="26">
        <v>1624</v>
      </c>
      <c r="G1091" s="26"/>
      <c r="H1091" s="26">
        <v>8401.4180199999992</v>
      </c>
      <c r="I1091" s="26">
        <f>ROUND(H1091,0)</f>
        <v>8401</v>
      </c>
      <c r="J1091" s="27"/>
      <c r="K1091" s="28">
        <v>4254</v>
      </c>
      <c r="L1091" s="25">
        <v>4254</v>
      </c>
      <c r="M1091" s="26">
        <v>4147</v>
      </c>
    </row>
    <row r="1092" spans="1:13" ht="15">
      <c r="A1092" s="68"/>
      <c r="B1092" s="68"/>
      <c r="C1092" s="68"/>
      <c r="D1092" s="68"/>
      <c r="E1092" s="29" t="s">
        <v>1849</v>
      </c>
      <c r="F1092" s="26">
        <v>184</v>
      </c>
      <c r="G1092" s="26">
        <v>3.0659999999999998</v>
      </c>
      <c r="H1092" s="26">
        <v>564.14400000000001</v>
      </c>
      <c r="I1092" s="26"/>
      <c r="J1092" s="30" t="s">
        <v>121</v>
      </c>
      <c r="K1092" s="28"/>
      <c r="L1092" s="25"/>
      <c r="M1092" s="26"/>
    </row>
    <row r="1093" spans="1:13" ht="15">
      <c r="A1093" s="68"/>
      <c r="B1093" s="68"/>
      <c r="C1093" s="68"/>
      <c r="D1093" s="68"/>
      <c r="E1093" s="29" t="s">
        <v>1850</v>
      </c>
      <c r="F1093" s="26">
        <v>1</v>
      </c>
      <c r="G1093" s="26">
        <v>2.5489799999999998</v>
      </c>
      <c r="H1093" s="26">
        <v>2.5489799999999998</v>
      </c>
      <c r="I1093" s="26"/>
      <c r="J1093" s="30" t="s">
        <v>121</v>
      </c>
      <c r="K1093" s="28"/>
      <c r="L1093" s="25"/>
      <c r="M1093" s="26"/>
    </row>
    <row r="1094" spans="1:13" ht="15">
      <c r="A1094" s="68"/>
      <c r="B1094" s="68"/>
      <c r="C1094" s="68"/>
      <c r="D1094" s="68"/>
      <c r="E1094" s="29" t="s">
        <v>1851</v>
      </c>
      <c r="F1094" s="26">
        <v>395</v>
      </c>
      <c r="G1094" s="26">
        <v>3.72</v>
      </c>
      <c r="H1094" s="26">
        <v>1469.4</v>
      </c>
      <c r="I1094" s="26"/>
      <c r="J1094" s="30" t="s">
        <v>121</v>
      </c>
      <c r="K1094" s="28"/>
      <c r="L1094" s="25"/>
      <c r="M1094" s="26"/>
    </row>
    <row r="1095" spans="1:13" ht="15">
      <c r="A1095" s="68"/>
      <c r="B1095" s="68"/>
      <c r="C1095" s="68"/>
      <c r="D1095" s="68"/>
      <c r="E1095" s="29" t="s">
        <v>1852</v>
      </c>
      <c r="F1095" s="26">
        <v>20</v>
      </c>
      <c r="G1095" s="26">
        <v>3.72</v>
      </c>
      <c r="H1095" s="26">
        <v>74.400000000000006</v>
      </c>
      <c r="I1095" s="26"/>
      <c r="J1095" s="30" t="s">
        <v>121</v>
      </c>
      <c r="K1095" s="28"/>
      <c r="L1095" s="25"/>
      <c r="M1095" s="26"/>
    </row>
    <row r="1096" spans="1:13" ht="15">
      <c r="A1096" s="68"/>
      <c r="B1096" s="68"/>
      <c r="C1096" s="68"/>
      <c r="D1096" s="68"/>
      <c r="E1096" s="29" t="s">
        <v>1853</v>
      </c>
      <c r="F1096" s="26">
        <v>1</v>
      </c>
      <c r="G1096" s="26">
        <v>4.0054499999999997</v>
      </c>
      <c r="H1096" s="26">
        <v>4.0054499999999997</v>
      </c>
      <c r="I1096" s="26"/>
      <c r="J1096" s="30" t="s">
        <v>121</v>
      </c>
      <c r="K1096" s="28"/>
      <c r="L1096" s="25"/>
      <c r="M1096" s="26"/>
    </row>
    <row r="1097" spans="1:13" ht="15">
      <c r="A1097" s="68"/>
      <c r="B1097" s="68"/>
      <c r="C1097" s="68"/>
      <c r="D1097" s="68"/>
      <c r="E1097" s="29" t="s">
        <v>1854</v>
      </c>
      <c r="F1097" s="26">
        <v>2</v>
      </c>
      <c r="G1097" s="26">
        <v>3.7369500000000002</v>
      </c>
      <c r="H1097" s="26">
        <v>7.4739000000000004</v>
      </c>
      <c r="I1097" s="26"/>
      <c r="J1097" s="30" t="s">
        <v>121</v>
      </c>
      <c r="K1097" s="28"/>
      <c r="L1097" s="25"/>
      <c r="M1097" s="26"/>
    </row>
    <row r="1098" spans="1:13" ht="15">
      <c r="A1098" s="68"/>
      <c r="B1098" s="68"/>
      <c r="C1098" s="68"/>
      <c r="D1098" s="68"/>
      <c r="E1098" s="29" t="s">
        <v>1855</v>
      </c>
      <c r="F1098" s="26">
        <v>104</v>
      </c>
      <c r="G1098" s="26">
        <v>3.3959999999999999</v>
      </c>
      <c r="H1098" s="26">
        <v>353.18400000000003</v>
      </c>
      <c r="I1098" s="26"/>
      <c r="J1098" s="30" t="s">
        <v>121</v>
      </c>
      <c r="K1098" s="28"/>
      <c r="L1098" s="25"/>
      <c r="M1098" s="26"/>
    </row>
    <row r="1099" spans="1:13" ht="15">
      <c r="A1099" s="68"/>
      <c r="B1099" s="68"/>
      <c r="C1099" s="68"/>
      <c r="D1099" s="68"/>
      <c r="E1099" s="29" t="s">
        <v>1856</v>
      </c>
      <c r="F1099" s="26">
        <v>1</v>
      </c>
      <c r="G1099" s="26">
        <v>3.4075500000000001</v>
      </c>
      <c r="H1099" s="26">
        <v>3.4075500000000001</v>
      </c>
      <c r="I1099" s="26"/>
      <c r="J1099" s="30" t="s">
        <v>121</v>
      </c>
      <c r="K1099" s="28"/>
      <c r="L1099" s="25"/>
      <c r="M1099" s="26"/>
    </row>
    <row r="1100" spans="1:13" ht="27">
      <c r="A1100" s="68"/>
      <c r="B1100" s="68"/>
      <c r="C1100" s="68"/>
      <c r="D1100" s="68"/>
      <c r="E1100" s="29" t="s">
        <v>1857</v>
      </c>
      <c r="F1100" s="26">
        <v>1</v>
      </c>
      <c r="G1100" s="26">
        <v>2.1541999999999999</v>
      </c>
      <c r="H1100" s="26">
        <v>2.1541999999999999</v>
      </c>
      <c r="I1100" s="26"/>
      <c r="J1100" s="30" t="s">
        <v>1244</v>
      </c>
      <c r="K1100" s="28"/>
      <c r="L1100" s="25"/>
      <c r="M1100" s="26"/>
    </row>
    <row r="1101" spans="1:13" ht="15">
      <c r="A1101" s="68"/>
      <c r="B1101" s="68"/>
      <c r="C1101" s="68"/>
      <c r="D1101" s="68"/>
      <c r="E1101" s="29" t="s">
        <v>855</v>
      </c>
      <c r="F1101" s="26">
        <v>3</v>
      </c>
      <c r="G1101" s="26">
        <v>9.3643999999999998</v>
      </c>
      <c r="H1101" s="26">
        <v>28.0932</v>
      </c>
      <c r="I1101" s="26"/>
      <c r="J1101" s="30" t="s">
        <v>121</v>
      </c>
      <c r="K1101" s="28"/>
      <c r="L1101" s="25"/>
      <c r="M1101" s="26"/>
    </row>
    <row r="1102" spans="1:13" ht="15">
      <c r="A1102" s="68"/>
      <c r="B1102" s="68"/>
      <c r="C1102" s="68"/>
      <c r="D1102" s="68"/>
      <c r="E1102" s="29" t="s">
        <v>1858</v>
      </c>
      <c r="F1102" s="26">
        <v>31</v>
      </c>
      <c r="G1102" s="26">
        <v>6.9489999999999998</v>
      </c>
      <c r="H1102" s="26">
        <v>215.41900000000001</v>
      </c>
      <c r="I1102" s="26"/>
      <c r="J1102" s="30" t="s">
        <v>121</v>
      </c>
      <c r="K1102" s="28"/>
      <c r="L1102" s="25"/>
      <c r="M1102" s="26"/>
    </row>
    <row r="1103" spans="1:13" ht="15">
      <c r="A1103" s="68"/>
      <c r="B1103" s="68"/>
      <c r="C1103" s="68"/>
      <c r="D1103" s="68"/>
      <c r="E1103" s="29" t="s">
        <v>1859</v>
      </c>
      <c r="F1103" s="26">
        <v>2</v>
      </c>
      <c r="G1103" s="26">
        <v>6.4160000000000004</v>
      </c>
      <c r="H1103" s="26">
        <v>12.832000000000001</v>
      </c>
      <c r="I1103" s="26"/>
      <c r="J1103" s="30" t="s">
        <v>121</v>
      </c>
      <c r="K1103" s="28"/>
      <c r="L1103" s="25"/>
      <c r="M1103" s="26"/>
    </row>
    <row r="1104" spans="1:13" ht="15">
      <c r="A1104" s="68"/>
      <c r="B1104" s="68"/>
      <c r="C1104" s="68"/>
      <c r="D1104" s="68"/>
      <c r="E1104" s="29" t="s">
        <v>1860</v>
      </c>
      <c r="F1104" s="26">
        <v>10</v>
      </c>
      <c r="G1104" s="26">
        <v>8.5161499999999997</v>
      </c>
      <c r="H1104" s="26">
        <v>85.161500000000004</v>
      </c>
      <c r="I1104" s="26"/>
      <c r="J1104" s="30" t="s">
        <v>121</v>
      </c>
      <c r="K1104" s="28"/>
      <c r="L1104" s="25"/>
      <c r="M1104" s="26"/>
    </row>
    <row r="1105" spans="1:13" ht="15">
      <c r="A1105" s="68"/>
      <c r="B1105" s="68"/>
      <c r="C1105" s="68"/>
      <c r="D1105" s="68"/>
      <c r="E1105" s="29" t="s">
        <v>1861</v>
      </c>
      <c r="F1105" s="26">
        <v>1</v>
      </c>
      <c r="G1105" s="26">
        <v>6.3910400000000003</v>
      </c>
      <c r="H1105" s="26">
        <v>6.3910400000000003</v>
      </c>
      <c r="I1105" s="26"/>
      <c r="J1105" s="30" t="s">
        <v>121</v>
      </c>
      <c r="K1105" s="28"/>
      <c r="L1105" s="25"/>
      <c r="M1105" s="26"/>
    </row>
    <row r="1106" spans="1:13" ht="15">
      <c r="A1106" s="68"/>
      <c r="B1106" s="68"/>
      <c r="C1106" s="68"/>
      <c r="D1106" s="68"/>
      <c r="E1106" s="29" t="s">
        <v>1862</v>
      </c>
      <c r="F1106" s="26">
        <v>1</v>
      </c>
      <c r="G1106" s="26">
        <v>6.4029999999999996</v>
      </c>
      <c r="H1106" s="26">
        <v>6.4029999999999996</v>
      </c>
      <c r="I1106" s="26"/>
      <c r="J1106" s="30" t="s">
        <v>121</v>
      </c>
      <c r="K1106" s="28"/>
      <c r="L1106" s="25"/>
      <c r="M1106" s="26"/>
    </row>
    <row r="1107" spans="1:13" ht="15">
      <c r="A1107" s="68"/>
      <c r="B1107" s="68"/>
      <c r="C1107" s="68"/>
      <c r="D1107" s="68"/>
      <c r="E1107" s="29" t="s">
        <v>1863</v>
      </c>
      <c r="F1107" s="26">
        <v>562</v>
      </c>
      <c r="G1107" s="26">
        <v>6.3913000000000002</v>
      </c>
      <c r="H1107" s="26">
        <v>3591.9106000000002</v>
      </c>
      <c r="I1107" s="26"/>
      <c r="J1107" s="30" t="s">
        <v>121</v>
      </c>
      <c r="K1107" s="28"/>
      <c r="L1107" s="25"/>
      <c r="M1107" s="26"/>
    </row>
    <row r="1108" spans="1:13" ht="15">
      <c r="A1108" s="68"/>
      <c r="B1108" s="68"/>
      <c r="C1108" s="68"/>
      <c r="D1108" s="68"/>
      <c r="E1108" s="29" t="s">
        <v>1864</v>
      </c>
      <c r="F1108" s="26">
        <v>226</v>
      </c>
      <c r="G1108" s="26">
        <v>6.4939999999999998</v>
      </c>
      <c r="H1108" s="26">
        <v>1467.644</v>
      </c>
      <c r="I1108" s="26"/>
      <c r="J1108" s="30" t="s">
        <v>121</v>
      </c>
      <c r="K1108" s="28"/>
      <c r="L1108" s="25"/>
      <c r="M1108" s="26"/>
    </row>
    <row r="1109" spans="1:13" ht="15">
      <c r="A1109" s="68"/>
      <c r="B1109" s="68"/>
      <c r="C1109" s="68"/>
      <c r="D1109" s="68"/>
      <c r="E1109" s="29" t="s">
        <v>1865</v>
      </c>
      <c r="F1109" s="26">
        <v>12</v>
      </c>
      <c r="G1109" s="26">
        <v>6.6760000000000002</v>
      </c>
      <c r="H1109" s="26">
        <v>80.111999999999995</v>
      </c>
      <c r="I1109" s="26"/>
      <c r="J1109" s="30" t="s">
        <v>121</v>
      </c>
      <c r="K1109" s="28"/>
      <c r="L1109" s="25"/>
      <c r="M1109" s="26"/>
    </row>
    <row r="1110" spans="1:13" ht="15">
      <c r="A1110" s="68"/>
      <c r="B1110" s="68"/>
      <c r="C1110" s="68"/>
      <c r="D1110" s="68"/>
      <c r="E1110" s="29" t="s">
        <v>1866</v>
      </c>
      <c r="F1110" s="26">
        <v>48</v>
      </c>
      <c r="G1110" s="26">
        <v>6.3906499999999999</v>
      </c>
      <c r="H1110" s="26">
        <v>306.75119999999998</v>
      </c>
      <c r="I1110" s="26"/>
      <c r="J1110" s="30" t="s">
        <v>121</v>
      </c>
      <c r="K1110" s="28"/>
      <c r="L1110" s="25"/>
      <c r="M1110" s="26"/>
    </row>
    <row r="1111" spans="1:13" ht="15">
      <c r="A1111" s="68"/>
      <c r="B1111" s="68"/>
      <c r="C1111" s="68"/>
      <c r="D1111" s="68"/>
      <c r="E1111" s="29" t="s">
        <v>1867</v>
      </c>
      <c r="F1111" s="26">
        <v>9</v>
      </c>
      <c r="G1111" s="26">
        <v>6.4160000000000004</v>
      </c>
      <c r="H1111" s="26">
        <v>57.744</v>
      </c>
      <c r="I1111" s="26"/>
      <c r="J1111" s="30" t="s">
        <v>121</v>
      </c>
      <c r="K1111" s="28"/>
      <c r="L1111" s="25"/>
      <c r="M1111" s="26"/>
    </row>
    <row r="1112" spans="1:13" ht="15">
      <c r="A1112" s="68"/>
      <c r="B1112" s="68"/>
      <c r="C1112" s="68"/>
      <c r="D1112" s="68"/>
      <c r="E1112" s="29" t="s">
        <v>1868</v>
      </c>
      <c r="F1112" s="26">
        <v>2</v>
      </c>
      <c r="G1112" s="26">
        <v>6.1579499999999996</v>
      </c>
      <c r="H1112" s="26">
        <v>12.315899999999999</v>
      </c>
      <c r="I1112" s="26"/>
      <c r="J1112" s="30" t="s">
        <v>121</v>
      </c>
      <c r="K1112" s="28"/>
      <c r="L1112" s="25"/>
      <c r="M1112" s="26"/>
    </row>
    <row r="1113" spans="1:13" ht="15">
      <c r="A1113" s="68"/>
      <c r="B1113" s="68"/>
      <c r="C1113" s="68"/>
      <c r="D1113" s="68"/>
      <c r="E1113" s="29" t="s">
        <v>1869</v>
      </c>
      <c r="F1113" s="26">
        <v>7</v>
      </c>
      <c r="G1113" s="26">
        <v>5.0575000000000001</v>
      </c>
      <c r="H1113" s="26">
        <v>35.402500000000003</v>
      </c>
      <c r="I1113" s="26"/>
      <c r="J1113" s="30" t="s">
        <v>121</v>
      </c>
      <c r="K1113" s="28"/>
      <c r="L1113" s="25"/>
      <c r="M1113" s="26"/>
    </row>
    <row r="1114" spans="1:13" ht="15">
      <c r="A1114" s="68"/>
      <c r="B1114" s="68"/>
      <c r="C1114" s="68"/>
      <c r="D1114" s="68"/>
      <c r="E1114" s="29" t="s">
        <v>1870</v>
      </c>
      <c r="F1114" s="26">
        <v>1</v>
      </c>
      <c r="G1114" s="26">
        <v>14.52</v>
      </c>
      <c r="H1114" s="26">
        <v>14.52</v>
      </c>
      <c r="I1114" s="26"/>
      <c r="J1114" s="30" t="s">
        <v>121</v>
      </c>
      <c r="K1114" s="28"/>
      <c r="L1114" s="25"/>
      <c r="M1114" s="26"/>
    </row>
    <row r="1115" spans="1:13" ht="14.45" customHeight="1">
      <c r="A1115" s="68"/>
      <c r="B1115" s="68"/>
      <c r="C1115" s="68">
        <v>2</v>
      </c>
      <c r="D1115" s="68" t="s">
        <v>2134</v>
      </c>
      <c r="E1115" s="29" t="s">
        <v>118</v>
      </c>
      <c r="F1115" s="26">
        <v>10750</v>
      </c>
      <c r="G1115" s="26"/>
      <c r="H1115" s="26">
        <f t="shared" ref="H1115" si="12">SUM(H1116:H1198)</f>
        <v>72587.730499999991</v>
      </c>
      <c r="I1115" s="26">
        <f>ROUND(H1115,0)</f>
        <v>72588</v>
      </c>
      <c r="J1115" s="27"/>
      <c r="K1115" s="28">
        <v>0</v>
      </c>
      <c r="L1115" s="25">
        <v>0</v>
      </c>
      <c r="M1115" s="26">
        <v>72588</v>
      </c>
    </row>
    <row r="1116" spans="1:13" ht="15">
      <c r="A1116" s="68"/>
      <c r="B1116" s="68"/>
      <c r="C1116" s="68"/>
      <c r="D1116" s="68"/>
      <c r="E1116" s="29" t="s">
        <v>1871</v>
      </c>
      <c r="F1116" s="26">
        <v>1775</v>
      </c>
      <c r="G1116" s="26">
        <v>6.6</v>
      </c>
      <c r="H1116" s="26">
        <v>11715</v>
      </c>
      <c r="I1116" s="26"/>
      <c r="J1116" s="30" t="s">
        <v>121</v>
      </c>
      <c r="K1116" s="28"/>
      <c r="L1116" s="25"/>
      <c r="M1116" s="26"/>
    </row>
    <row r="1117" spans="1:13" ht="15">
      <c r="A1117" s="68"/>
      <c r="B1117" s="68"/>
      <c r="C1117" s="68"/>
      <c r="D1117" s="68"/>
      <c r="E1117" s="29" t="s">
        <v>1872</v>
      </c>
      <c r="F1117" s="26">
        <v>17</v>
      </c>
      <c r="G1117" s="26">
        <v>6.6</v>
      </c>
      <c r="H1117" s="26">
        <v>112.2</v>
      </c>
      <c r="I1117" s="26"/>
      <c r="J1117" s="30" t="s">
        <v>121</v>
      </c>
      <c r="K1117" s="28"/>
      <c r="L1117" s="25"/>
      <c r="M1117" s="26"/>
    </row>
    <row r="1118" spans="1:13" ht="15">
      <c r="A1118" s="68"/>
      <c r="B1118" s="68"/>
      <c r="C1118" s="68"/>
      <c r="D1118" s="68"/>
      <c r="E1118" s="29" t="s">
        <v>1873</v>
      </c>
      <c r="F1118" s="26">
        <v>1281</v>
      </c>
      <c r="G1118" s="26">
        <v>6.05</v>
      </c>
      <c r="H1118" s="26">
        <v>7750.05</v>
      </c>
      <c r="I1118" s="26"/>
      <c r="J1118" s="30" t="s">
        <v>121</v>
      </c>
      <c r="K1118" s="28"/>
      <c r="L1118" s="25"/>
      <c r="M1118" s="26"/>
    </row>
    <row r="1119" spans="1:13" ht="15">
      <c r="A1119" s="68"/>
      <c r="B1119" s="68"/>
      <c r="C1119" s="68"/>
      <c r="D1119" s="68"/>
      <c r="E1119" s="29" t="s">
        <v>857</v>
      </c>
      <c r="F1119" s="26">
        <v>1</v>
      </c>
      <c r="G1119" s="26">
        <v>3.96</v>
      </c>
      <c r="H1119" s="26">
        <v>3.96</v>
      </c>
      <c r="I1119" s="26"/>
      <c r="J1119" s="30" t="s">
        <v>121</v>
      </c>
      <c r="K1119" s="28"/>
      <c r="L1119" s="25"/>
      <c r="M1119" s="26"/>
    </row>
    <row r="1120" spans="1:13" ht="15">
      <c r="A1120" s="68"/>
      <c r="B1120" s="68"/>
      <c r="C1120" s="68"/>
      <c r="D1120" s="68"/>
      <c r="E1120" s="29" t="s">
        <v>858</v>
      </c>
      <c r="F1120" s="26">
        <v>23</v>
      </c>
      <c r="G1120" s="26">
        <v>3.3879999999999999</v>
      </c>
      <c r="H1120" s="26">
        <v>77.924000000000007</v>
      </c>
      <c r="I1120" s="26"/>
      <c r="J1120" s="30" t="s">
        <v>121</v>
      </c>
      <c r="K1120" s="28"/>
      <c r="L1120" s="25"/>
      <c r="M1120" s="26"/>
    </row>
    <row r="1121" spans="1:13" ht="15">
      <c r="A1121" s="68"/>
      <c r="B1121" s="68"/>
      <c r="C1121" s="68"/>
      <c r="D1121" s="68"/>
      <c r="E1121" s="29" t="s">
        <v>859</v>
      </c>
      <c r="F1121" s="26">
        <v>18</v>
      </c>
      <c r="G1121" s="26">
        <v>3.3879999999999999</v>
      </c>
      <c r="H1121" s="26">
        <v>60.984000000000002</v>
      </c>
      <c r="I1121" s="26"/>
      <c r="J1121" s="30" t="s">
        <v>121</v>
      </c>
      <c r="K1121" s="28"/>
      <c r="L1121" s="25"/>
      <c r="M1121" s="26"/>
    </row>
    <row r="1122" spans="1:13" ht="15">
      <c r="A1122" s="68"/>
      <c r="B1122" s="68"/>
      <c r="C1122" s="68"/>
      <c r="D1122" s="68"/>
      <c r="E1122" s="29" t="s">
        <v>859</v>
      </c>
      <c r="F1122" s="26">
        <v>6</v>
      </c>
      <c r="G1122" s="26">
        <v>4.95</v>
      </c>
      <c r="H1122" s="26">
        <v>29.7</v>
      </c>
      <c r="I1122" s="26"/>
      <c r="J1122" s="30" t="s">
        <v>121</v>
      </c>
      <c r="K1122" s="28"/>
      <c r="L1122" s="25"/>
      <c r="M1122" s="26"/>
    </row>
    <row r="1123" spans="1:13" ht="15">
      <c r="A1123" s="68"/>
      <c r="B1123" s="68"/>
      <c r="C1123" s="68"/>
      <c r="D1123" s="68"/>
      <c r="E1123" s="29" t="s">
        <v>860</v>
      </c>
      <c r="F1123" s="26">
        <v>1</v>
      </c>
      <c r="G1123" s="26">
        <v>3.3879999999999999</v>
      </c>
      <c r="H1123" s="26">
        <v>3.3879999999999999</v>
      </c>
      <c r="I1123" s="26"/>
      <c r="J1123" s="30" t="s">
        <v>121</v>
      </c>
      <c r="K1123" s="28"/>
      <c r="L1123" s="25"/>
      <c r="M1123" s="26"/>
    </row>
    <row r="1124" spans="1:13" ht="15">
      <c r="A1124" s="68"/>
      <c r="B1124" s="68"/>
      <c r="C1124" s="68"/>
      <c r="D1124" s="68"/>
      <c r="E1124" s="29" t="s">
        <v>860</v>
      </c>
      <c r="F1124" s="26">
        <v>39</v>
      </c>
      <c r="G1124" s="26">
        <v>3.4</v>
      </c>
      <c r="H1124" s="26">
        <v>132.6</v>
      </c>
      <c r="I1124" s="26"/>
      <c r="J1124" s="30" t="s">
        <v>121</v>
      </c>
      <c r="K1124" s="28"/>
      <c r="L1124" s="25"/>
      <c r="M1124" s="26"/>
    </row>
    <row r="1125" spans="1:13" ht="15">
      <c r="A1125" s="68"/>
      <c r="B1125" s="68"/>
      <c r="C1125" s="68"/>
      <c r="D1125" s="68"/>
      <c r="E1125" s="29" t="s">
        <v>861</v>
      </c>
      <c r="F1125" s="26">
        <v>79</v>
      </c>
      <c r="G1125" s="26">
        <v>3.3879999999999999</v>
      </c>
      <c r="H1125" s="26">
        <v>267.65199999999999</v>
      </c>
      <c r="I1125" s="26"/>
      <c r="J1125" s="30" t="s">
        <v>121</v>
      </c>
      <c r="K1125" s="28"/>
      <c r="L1125" s="25"/>
      <c r="M1125" s="26"/>
    </row>
    <row r="1126" spans="1:13" ht="15">
      <c r="A1126" s="68"/>
      <c r="B1126" s="68"/>
      <c r="C1126" s="68"/>
      <c r="D1126" s="68"/>
      <c r="E1126" s="29" t="s">
        <v>1874</v>
      </c>
      <c r="F1126" s="26">
        <v>148</v>
      </c>
      <c r="G1126" s="26">
        <v>4.95</v>
      </c>
      <c r="H1126" s="26">
        <v>732.6</v>
      </c>
      <c r="I1126" s="26"/>
      <c r="J1126" s="30" t="s">
        <v>121</v>
      </c>
      <c r="K1126" s="28"/>
      <c r="L1126" s="25"/>
      <c r="M1126" s="26"/>
    </row>
    <row r="1127" spans="1:13" ht="15">
      <c r="A1127" s="68"/>
      <c r="B1127" s="68"/>
      <c r="C1127" s="68"/>
      <c r="D1127" s="68"/>
      <c r="E1127" s="29" t="s">
        <v>1875</v>
      </c>
      <c r="F1127" s="26">
        <v>128</v>
      </c>
      <c r="G1127" s="26">
        <v>6.6</v>
      </c>
      <c r="H1127" s="26">
        <v>844.8</v>
      </c>
      <c r="I1127" s="26"/>
      <c r="J1127" s="30" t="s">
        <v>121</v>
      </c>
      <c r="K1127" s="28"/>
      <c r="L1127" s="25"/>
      <c r="M1127" s="26"/>
    </row>
    <row r="1128" spans="1:13" ht="15">
      <c r="A1128" s="68"/>
      <c r="B1128" s="68"/>
      <c r="C1128" s="68"/>
      <c r="D1128" s="68"/>
      <c r="E1128" s="29" t="s">
        <v>862</v>
      </c>
      <c r="F1128" s="26">
        <v>250</v>
      </c>
      <c r="G1128" s="26">
        <v>3.3879999999999999</v>
      </c>
      <c r="H1128" s="26">
        <v>847</v>
      </c>
      <c r="I1128" s="26"/>
      <c r="J1128" s="30" t="s">
        <v>121</v>
      </c>
      <c r="K1128" s="28"/>
      <c r="L1128" s="25"/>
      <c r="M1128" s="26"/>
    </row>
    <row r="1129" spans="1:13" ht="15">
      <c r="A1129" s="68"/>
      <c r="B1129" s="68"/>
      <c r="C1129" s="68"/>
      <c r="D1129" s="68"/>
      <c r="E1129" s="29" t="s">
        <v>862</v>
      </c>
      <c r="F1129" s="26">
        <v>1</v>
      </c>
      <c r="G1129" s="26">
        <v>4.84</v>
      </c>
      <c r="H1129" s="26">
        <v>4.84</v>
      </c>
      <c r="I1129" s="26"/>
      <c r="J1129" s="30" t="s">
        <v>121</v>
      </c>
      <c r="K1129" s="28"/>
      <c r="L1129" s="25"/>
      <c r="M1129" s="26"/>
    </row>
    <row r="1130" spans="1:13" ht="15">
      <c r="A1130" s="68"/>
      <c r="B1130" s="68"/>
      <c r="C1130" s="68"/>
      <c r="D1130" s="68"/>
      <c r="E1130" s="29" t="s">
        <v>864</v>
      </c>
      <c r="F1130" s="26">
        <v>1</v>
      </c>
      <c r="G1130" s="26">
        <v>2.7719999999999998</v>
      </c>
      <c r="H1130" s="26">
        <v>2.7719999999999998</v>
      </c>
      <c r="I1130" s="26"/>
      <c r="J1130" s="30" t="s">
        <v>121</v>
      </c>
      <c r="K1130" s="28"/>
      <c r="L1130" s="25"/>
      <c r="M1130" s="26"/>
    </row>
    <row r="1131" spans="1:13" ht="27">
      <c r="A1131" s="68"/>
      <c r="B1131" s="68"/>
      <c r="C1131" s="68"/>
      <c r="D1131" s="68"/>
      <c r="E1131" s="29" t="s">
        <v>1876</v>
      </c>
      <c r="F1131" s="26">
        <v>300</v>
      </c>
      <c r="G1131" s="26">
        <v>3.74</v>
      </c>
      <c r="H1131" s="26">
        <f>F1131*G1131</f>
        <v>1122</v>
      </c>
      <c r="I1131" s="26"/>
      <c r="J1131" s="30" t="s">
        <v>1877</v>
      </c>
      <c r="K1131" s="28"/>
      <c r="L1131" s="25"/>
      <c r="M1131" s="26"/>
    </row>
    <row r="1132" spans="1:13" ht="15">
      <c r="A1132" s="68"/>
      <c r="B1132" s="68"/>
      <c r="C1132" s="68"/>
      <c r="D1132" s="68"/>
      <c r="E1132" s="29" t="s">
        <v>867</v>
      </c>
      <c r="F1132" s="26">
        <v>127</v>
      </c>
      <c r="G1132" s="26">
        <v>3.3879999999999999</v>
      </c>
      <c r="H1132" s="26">
        <v>430.27600000000001</v>
      </c>
      <c r="I1132" s="26"/>
      <c r="J1132" s="30" t="s">
        <v>121</v>
      </c>
      <c r="K1132" s="28"/>
      <c r="L1132" s="25"/>
      <c r="M1132" s="26"/>
    </row>
    <row r="1133" spans="1:13" ht="15">
      <c r="A1133" s="68"/>
      <c r="B1133" s="68"/>
      <c r="C1133" s="68"/>
      <c r="D1133" s="68"/>
      <c r="E1133" s="29" t="s">
        <v>867</v>
      </c>
      <c r="F1133" s="26">
        <v>42</v>
      </c>
      <c r="G1133" s="26">
        <v>4.84</v>
      </c>
      <c r="H1133" s="26">
        <v>203.28</v>
      </c>
      <c r="I1133" s="26"/>
      <c r="J1133" s="30" t="s">
        <v>121</v>
      </c>
      <c r="K1133" s="28"/>
      <c r="L1133" s="25"/>
      <c r="M1133" s="26"/>
    </row>
    <row r="1134" spans="1:13" ht="15">
      <c r="A1134" s="68"/>
      <c r="B1134" s="68"/>
      <c r="C1134" s="68"/>
      <c r="D1134" s="68"/>
      <c r="E1134" s="29" t="s">
        <v>867</v>
      </c>
      <c r="F1134" s="26">
        <v>3647</v>
      </c>
      <c r="G1134" s="26">
        <v>4.95</v>
      </c>
      <c r="H1134" s="26">
        <v>18052.650000000001</v>
      </c>
      <c r="I1134" s="26"/>
      <c r="J1134" s="30" t="s">
        <v>121</v>
      </c>
      <c r="K1134" s="28"/>
      <c r="L1134" s="25"/>
      <c r="M1134" s="26"/>
    </row>
    <row r="1135" spans="1:13" ht="50.45" customHeight="1">
      <c r="A1135" s="68"/>
      <c r="B1135" s="68"/>
      <c r="C1135" s="68"/>
      <c r="D1135" s="68"/>
      <c r="E1135" s="29" t="s">
        <v>1878</v>
      </c>
      <c r="F1135" s="26">
        <v>0</v>
      </c>
      <c r="G1135" s="26">
        <v>0</v>
      </c>
      <c r="H1135" s="26">
        <v>0</v>
      </c>
      <c r="I1135" s="26"/>
      <c r="J1135" s="30" t="s">
        <v>1879</v>
      </c>
      <c r="K1135" s="28"/>
      <c r="L1135" s="25"/>
      <c r="M1135" s="26"/>
    </row>
    <row r="1136" spans="1:13" ht="15">
      <c r="A1136" s="68"/>
      <c r="B1136" s="68"/>
      <c r="C1136" s="68"/>
      <c r="D1136" s="68"/>
      <c r="E1136" s="29" t="s">
        <v>1880</v>
      </c>
      <c r="F1136" s="26">
        <v>260</v>
      </c>
      <c r="G1136" s="26">
        <v>6.05</v>
      </c>
      <c r="H1136" s="26">
        <v>1573</v>
      </c>
      <c r="I1136" s="26"/>
      <c r="J1136" s="30" t="s">
        <v>121</v>
      </c>
      <c r="K1136" s="28"/>
      <c r="L1136" s="25"/>
      <c r="M1136" s="26"/>
    </row>
    <row r="1137" spans="1:13" ht="13.5" customHeight="1">
      <c r="A1137" s="68"/>
      <c r="B1137" s="68"/>
      <c r="C1137" s="68"/>
      <c r="D1137" s="68"/>
      <c r="E1137" s="29" t="s">
        <v>265</v>
      </c>
      <c r="F1137" s="26">
        <v>1</v>
      </c>
      <c r="G1137" s="26">
        <v>3.6</v>
      </c>
      <c r="H1137" s="26">
        <v>3.6</v>
      </c>
      <c r="I1137" s="26"/>
      <c r="J1137" s="30" t="s">
        <v>121</v>
      </c>
      <c r="K1137" s="28"/>
      <c r="L1137" s="25"/>
      <c r="M1137" s="26"/>
    </row>
    <row r="1138" spans="1:13" ht="13.5" customHeight="1">
      <c r="A1138" s="68"/>
      <c r="B1138" s="68"/>
      <c r="C1138" s="68"/>
      <c r="D1138" s="68"/>
      <c r="E1138" s="29" t="s">
        <v>1881</v>
      </c>
      <c r="F1138" s="26">
        <v>24</v>
      </c>
      <c r="G1138" s="26">
        <v>5.4865000000000004</v>
      </c>
      <c r="H1138" s="26">
        <v>131.67599999999999</v>
      </c>
      <c r="I1138" s="26"/>
      <c r="J1138" s="30" t="s">
        <v>121</v>
      </c>
      <c r="K1138" s="28"/>
      <c r="L1138" s="25"/>
      <c r="M1138" s="26"/>
    </row>
    <row r="1139" spans="1:13" ht="15">
      <c r="A1139" s="68"/>
      <c r="B1139" s="68"/>
      <c r="C1139" s="68"/>
      <c r="D1139" s="68"/>
      <c r="E1139" s="29" t="s">
        <v>868</v>
      </c>
      <c r="F1139" s="26">
        <v>1</v>
      </c>
      <c r="G1139" s="26">
        <v>2.2944</v>
      </c>
      <c r="H1139" s="26">
        <v>2.2944</v>
      </c>
      <c r="I1139" s="26"/>
      <c r="J1139" s="30" t="s">
        <v>121</v>
      </c>
      <c r="K1139" s="28"/>
      <c r="L1139" s="25"/>
      <c r="M1139" s="26"/>
    </row>
    <row r="1140" spans="1:13" ht="15">
      <c r="A1140" s="68"/>
      <c r="B1140" s="68"/>
      <c r="C1140" s="68"/>
      <c r="D1140" s="68"/>
      <c r="E1140" s="29" t="s">
        <v>870</v>
      </c>
      <c r="F1140" s="26">
        <v>27</v>
      </c>
      <c r="G1140" s="26">
        <v>2.1936</v>
      </c>
      <c r="H1140" s="26">
        <v>59.227200000000003</v>
      </c>
      <c r="I1140" s="26"/>
      <c r="J1140" s="30" t="s">
        <v>121</v>
      </c>
      <c r="K1140" s="28"/>
      <c r="L1140" s="25"/>
      <c r="M1140" s="26"/>
    </row>
    <row r="1141" spans="1:13" ht="15">
      <c r="A1141" s="68"/>
      <c r="B1141" s="68"/>
      <c r="C1141" s="68"/>
      <c r="D1141" s="68"/>
      <c r="E1141" s="29" t="s">
        <v>870</v>
      </c>
      <c r="F1141" s="26">
        <v>20</v>
      </c>
      <c r="G1141" s="26">
        <v>5.484</v>
      </c>
      <c r="H1141" s="26">
        <v>109.68</v>
      </c>
      <c r="I1141" s="26"/>
      <c r="J1141" s="30" t="s">
        <v>121</v>
      </c>
      <c r="K1141" s="28"/>
      <c r="L1141" s="25"/>
      <c r="M1141" s="26"/>
    </row>
    <row r="1142" spans="1:13" ht="15">
      <c r="A1142" s="68"/>
      <c r="B1142" s="68"/>
      <c r="C1142" s="68"/>
      <c r="D1142" s="68"/>
      <c r="E1142" s="29" t="s">
        <v>872</v>
      </c>
      <c r="F1142" s="26">
        <v>2</v>
      </c>
      <c r="G1142" s="26">
        <v>5.484</v>
      </c>
      <c r="H1142" s="26">
        <v>10.968</v>
      </c>
      <c r="I1142" s="26"/>
      <c r="J1142" s="30" t="s">
        <v>121</v>
      </c>
      <c r="K1142" s="28"/>
      <c r="L1142" s="25"/>
      <c r="M1142" s="26"/>
    </row>
    <row r="1143" spans="1:13" ht="15">
      <c r="A1143" s="68"/>
      <c r="B1143" s="68"/>
      <c r="C1143" s="68"/>
      <c r="D1143" s="68"/>
      <c r="E1143" s="29" t="s">
        <v>267</v>
      </c>
      <c r="F1143" s="26">
        <v>1</v>
      </c>
      <c r="G1143" s="26">
        <v>2.04</v>
      </c>
      <c r="H1143" s="26">
        <v>2.04</v>
      </c>
      <c r="I1143" s="26"/>
      <c r="J1143" s="30" t="s">
        <v>121</v>
      </c>
      <c r="K1143" s="28"/>
      <c r="L1143" s="25"/>
      <c r="M1143" s="26"/>
    </row>
    <row r="1144" spans="1:13" ht="15">
      <c r="A1144" s="68"/>
      <c r="B1144" s="68"/>
      <c r="C1144" s="68"/>
      <c r="D1144" s="68"/>
      <c r="E1144" s="29" t="s">
        <v>874</v>
      </c>
      <c r="F1144" s="26">
        <v>1</v>
      </c>
      <c r="G1144" s="26">
        <v>2.472</v>
      </c>
      <c r="H1144" s="26">
        <v>2.472</v>
      </c>
      <c r="I1144" s="26"/>
      <c r="J1144" s="30" t="s">
        <v>121</v>
      </c>
      <c r="K1144" s="28"/>
      <c r="L1144" s="25"/>
      <c r="M1144" s="26"/>
    </row>
    <row r="1145" spans="1:13" ht="15">
      <c r="A1145" s="68"/>
      <c r="B1145" s="68"/>
      <c r="C1145" s="68"/>
      <c r="D1145" s="68"/>
      <c r="E1145" s="29" t="s">
        <v>874</v>
      </c>
      <c r="F1145" s="26">
        <v>23</v>
      </c>
      <c r="G1145" s="26">
        <v>6.18</v>
      </c>
      <c r="H1145" s="26">
        <v>142.13999999999999</v>
      </c>
      <c r="I1145" s="26"/>
      <c r="J1145" s="30" t="s">
        <v>1882</v>
      </c>
      <c r="K1145" s="28"/>
      <c r="L1145" s="25"/>
      <c r="M1145" s="26"/>
    </row>
    <row r="1146" spans="1:13" ht="15">
      <c r="A1146" s="68"/>
      <c r="B1146" s="68"/>
      <c r="C1146" s="68"/>
      <c r="D1146" s="68"/>
      <c r="E1146" s="29" t="s">
        <v>878</v>
      </c>
      <c r="F1146" s="26">
        <v>18</v>
      </c>
      <c r="G1146" s="26">
        <v>3.3450000000000002</v>
      </c>
      <c r="H1146" s="26">
        <v>60.21</v>
      </c>
      <c r="I1146" s="26"/>
      <c r="J1146" s="30" t="s">
        <v>121</v>
      </c>
      <c r="K1146" s="28"/>
      <c r="L1146" s="25"/>
      <c r="M1146" s="26"/>
    </row>
    <row r="1147" spans="1:13" ht="15">
      <c r="A1147" s="68"/>
      <c r="B1147" s="68"/>
      <c r="C1147" s="68"/>
      <c r="D1147" s="68"/>
      <c r="E1147" s="29" t="s">
        <v>880</v>
      </c>
      <c r="F1147" s="26">
        <v>2</v>
      </c>
      <c r="G1147" s="26">
        <v>2.3460000000000001</v>
      </c>
      <c r="H1147" s="26">
        <v>4.6920000000000002</v>
      </c>
      <c r="I1147" s="26"/>
      <c r="J1147" s="30" t="s">
        <v>121</v>
      </c>
      <c r="K1147" s="28"/>
      <c r="L1147" s="25"/>
      <c r="M1147" s="26"/>
    </row>
    <row r="1148" spans="1:13" ht="15">
      <c r="A1148" s="68"/>
      <c r="B1148" s="68"/>
      <c r="C1148" s="68"/>
      <c r="D1148" s="68"/>
      <c r="E1148" s="29" t="s">
        <v>851</v>
      </c>
      <c r="F1148" s="26">
        <v>8</v>
      </c>
      <c r="G1148" s="26">
        <v>6.0148000000000001</v>
      </c>
      <c r="H1148" s="26">
        <v>48.118400000000001</v>
      </c>
      <c r="I1148" s="26"/>
      <c r="J1148" s="30" t="s">
        <v>121</v>
      </c>
      <c r="K1148" s="28"/>
      <c r="L1148" s="25"/>
      <c r="M1148" s="26"/>
    </row>
    <row r="1149" spans="1:13" ht="15">
      <c r="A1149" s="68"/>
      <c r="B1149" s="68"/>
      <c r="C1149" s="68"/>
      <c r="D1149" s="68"/>
      <c r="E1149" s="29" t="s">
        <v>852</v>
      </c>
      <c r="F1149" s="26">
        <v>21</v>
      </c>
      <c r="G1149" s="26">
        <v>7.8185000000000002</v>
      </c>
      <c r="H1149" s="26">
        <v>164.1885</v>
      </c>
      <c r="I1149" s="26"/>
      <c r="J1149" s="30" t="s">
        <v>121</v>
      </c>
      <c r="K1149" s="28"/>
      <c r="L1149" s="25"/>
      <c r="M1149" s="26"/>
    </row>
    <row r="1150" spans="1:13" ht="15">
      <c r="A1150" s="68"/>
      <c r="B1150" s="68"/>
      <c r="C1150" s="68"/>
      <c r="D1150" s="68"/>
      <c r="E1150" s="29" t="s">
        <v>1883</v>
      </c>
      <c r="F1150" s="26">
        <v>7</v>
      </c>
      <c r="G1150" s="26">
        <v>3.3352499999999998</v>
      </c>
      <c r="H1150" s="26">
        <v>23.34675</v>
      </c>
      <c r="I1150" s="26"/>
      <c r="J1150" s="30" t="s">
        <v>121</v>
      </c>
      <c r="K1150" s="28"/>
      <c r="L1150" s="25"/>
      <c r="M1150" s="26"/>
    </row>
    <row r="1151" spans="1:13" ht="15">
      <c r="A1151" s="68"/>
      <c r="B1151" s="68"/>
      <c r="C1151" s="68"/>
      <c r="D1151" s="68"/>
      <c r="E1151" s="29" t="s">
        <v>1884</v>
      </c>
      <c r="F1151" s="26">
        <v>35</v>
      </c>
      <c r="G1151" s="26">
        <v>1.8240000000000001</v>
      </c>
      <c r="H1151" s="26">
        <v>63.84</v>
      </c>
      <c r="I1151" s="26"/>
      <c r="J1151" s="30" t="s">
        <v>121</v>
      </c>
      <c r="K1151" s="28"/>
      <c r="L1151" s="25"/>
      <c r="M1151" s="26"/>
    </row>
    <row r="1152" spans="1:13" ht="15">
      <c r="A1152" s="68">
        <v>17</v>
      </c>
      <c r="B1152" s="68" t="s">
        <v>2135</v>
      </c>
      <c r="C1152" s="68">
        <v>2</v>
      </c>
      <c r="D1152" s="68" t="s">
        <v>2134</v>
      </c>
      <c r="E1152" s="29" t="s">
        <v>886</v>
      </c>
      <c r="F1152" s="26">
        <v>6</v>
      </c>
      <c r="G1152" s="26">
        <v>3.984</v>
      </c>
      <c r="H1152" s="26">
        <v>23.904</v>
      </c>
      <c r="I1152" s="26"/>
      <c r="J1152" s="30" t="s">
        <v>121</v>
      </c>
      <c r="K1152" s="28"/>
      <c r="L1152" s="25"/>
      <c r="M1152" s="26"/>
    </row>
    <row r="1153" spans="1:13" ht="15">
      <c r="A1153" s="68"/>
      <c r="B1153" s="68"/>
      <c r="C1153" s="68"/>
      <c r="D1153" s="68"/>
      <c r="E1153" s="29" t="s">
        <v>1885</v>
      </c>
      <c r="F1153" s="26">
        <v>1</v>
      </c>
      <c r="G1153" s="26">
        <v>7.2869999999999999</v>
      </c>
      <c r="H1153" s="26">
        <v>7.2869999999999999</v>
      </c>
      <c r="I1153" s="26"/>
      <c r="J1153" s="30" t="s">
        <v>121</v>
      </c>
      <c r="K1153" s="28"/>
      <c r="L1153" s="25"/>
      <c r="M1153" s="26"/>
    </row>
    <row r="1154" spans="1:13" ht="15" customHeight="1">
      <c r="A1154" s="68"/>
      <c r="B1154" s="68"/>
      <c r="C1154" s="68"/>
      <c r="D1154" s="68"/>
      <c r="E1154" s="29" t="s">
        <v>888</v>
      </c>
      <c r="F1154" s="26">
        <v>439</v>
      </c>
      <c r="G1154" s="26">
        <v>1.4574</v>
      </c>
      <c r="H1154" s="26">
        <v>639.79859999999996</v>
      </c>
      <c r="I1154" s="26"/>
      <c r="J1154" s="30" t="s">
        <v>121</v>
      </c>
      <c r="K1154" s="28"/>
      <c r="L1154" s="25"/>
      <c r="M1154" s="26"/>
    </row>
    <row r="1155" spans="1:13" ht="15">
      <c r="A1155" s="68"/>
      <c r="B1155" s="68"/>
      <c r="C1155" s="68"/>
      <c r="D1155" s="68"/>
      <c r="E1155" s="29" t="s">
        <v>1886</v>
      </c>
      <c r="F1155" s="26">
        <v>30</v>
      </c>
      <c r="G1155" s="26">
        <v>5.4397000000000002</v>
      </c>
      <c r="H1155" s="26">
        <v>163.191</v>
      </c>
      <c r="I1155" s="26"/>
      <c r="J1155" s="30" t="s">
        <v>121</v>
      </c>
      <c r="K1155" s="28"/>
      <c r="L1155" s="25"/>
      <c r="M1155" s="26"/>
    </row>
    <row r="1156" spans="1:13" ht="15">
      <c r="A1156" s="68"/>
      <c r="B1156" s="68"/>
      <c r="C1156" s="68"/>
      <c r="D1156" s="68"/>
      <c r="E1156" s="29" t="s">
        <v>899</v>
      </c>
      <c r="F1156" s="26">
        <v>1</v>
      </c>
      <c r="G1156" s="26">
        <v>3.76</v>
      </c>
      <c r="H1156" s="26">
        <v>3.76</v>
      </c>
      <c r="I1156" s="26"/>
      <c r="J1156" s="30" t="s">
        <v>121</v>
      </c>
      <c r="K1156" s="28"/>
      <c r="L1156" s="25"/>
      <c r="M1156" s="26"/>
    </row>
    <row r="1157" spans="1:13" ht="15">
      <c r="A1157" s="68"/>
      <c r="B1157" s="68"/>
      <c r="C1157" s="68"/>
      <c r="D1157" s="68"/>
      <c r="E1157" s="29" t="s">
        <v>900</v>
      </c>
      <c r="F1157" s="26">
        <v>35</v>
      </c>
      <c r="G1157" s="26">
        <v>6.42</v>
      </c>
      <c r="H1157" s="26">
        <v>224.7</v>
      </c>
      <c r="I1157" s="26"/>
      <c r="J1157" s="30" t="s">
        <v>121</v>
      </c>
      <c r="K1157" s="28"/>
      <c r="L1157" s="25"/>
      <c r="M1157" s="26"/>
    </row>
    <row r="1158" spans="1:13" ht="15">
      <c r="A1158" s="68"/>
      <c r="B1158" s="68"/>
      <c r="C1158" s="68"/>
      <c r="D1158" s="68"/>
      <c r="E1158" s="29" t="s">
        <v>901</v>
      </c>
      <c r="F1158" s="26">
        <v>5</v>
      </c>
      <c r="G1158" s="26">
        <v>11.24</v>
      </c>
      <c r="H1158" s="26">
        <v>56.2</v>
      </c>
      <c r="I1158" s="26"/>
      <c r="J1158" s="30" t="s">
        <v>121</v>
      </c>
      <c r="K1158" s="28"/>
      <c r="L1158" s="25"/>
      <c r="M1158" s="26"/>
    </row>
    <row r="1159" spans="1:13" ht="15">
      <c r="A1159" s="68"/>
      <c r="B1159" s="68"/>
      <c r="C1159" s="68"/>
      <c r="D1159" s="68"/>
      <c r="E1159" s="29" t="s">
        <v>902</v>
      </c>
      <c r="F1159" s="26">
        <v>5</v>
      </c>
      <c r="G1159" s="26">
        <v>4.3540000000000001</v>
      </c>
      <c r="H1159" s="26">
        <v>21.77</v>
      </c>
      <c r="I1159" s="26"/>
      <c r="J1159" s="30" t="s">
        <v>121</v>
      </c>
      <c r="K1159" s="28"/>
      <c r="L1159" s="25"/>
      <c r="M1159" s="26"/>
    </row>
    <row r="1160" spans="1:13" ht="15">
      <c r="A1160" s="68"/>
      <c r="B1160" s="68"/>
      <c r="C1160" s="68"/>
      <c r="D1160" s="68"/>
      <c r="E1160" s="29" t="s">
        <v>903</v>
      </c>
      <c r="F1160" s="26">
        <v>1</v>
      </c>
      <c r="G1160" s="26">
        <v>10.9</v>
      </c>
      <c r="H1160" s="26">
        <v>10.9</v>
      </c>
      <c r="I1160" s="26"/>
      <c r="J1160" s="30" t="s">
        <v>121</v>
      </c>
      <c r="K1160" s="28"/>
      <c r="L1160" s="25"/>
      <c r="M1160" s="26"/>
    </row>
    <row r="1161" spans="1:13" ht="15">
      <c r="A1161" s="68"/>
      <c r="B1161" s="68"/>
      <c r="C1161" s="68"/>
      <c r="D1161" s="68"/>
      <c r="E1161" s="29" t="s">
        <v>906</v>
      </c>
      <c r="F1161" s="26">
        <v>2</v>
      </c>
      <c r="G1161" s="26">
        <v>12.718</v>
      </c>
      <c r="H1161" s="26">
        <v>25.436</v>
      </c>
      <c r="I1161" s="26"/>
      <c r="J1161" s="30" t="s">
        <v>121</v>
      </c>
      <c r="K1161" s="28"/>
      <c r="L1161" s="25"/>
      <c r="M1161" s="26"/>
    </row>
    <row r="1162" spans="1:13" ht="15">
      <c r="A1162" s="68"/>
      <c r="B1162" s="68"/>
      <c r="C1162" s="68"/>
      <c r="D1162" s="68"/>
      <c r="E1162" s="29" t="s">
        <v>907</v>
      </c>
      <c r="F1162" s="26">
        <v>45</v>
      </c>
      <c r="G1162" s="26">
        <v>10.7</v>
      </c>
      <c r="H1162" s="26">
        <v>481.5</v>
      </c>
      <c r="I1162" s="26"/>
      <c r="J1162" s="30" t="s">
        <v>121</v>
      </c>
      <c r="K1162" s="28"/>
      <c r="L1162" s="25"/>
      <c r="M1162" s="26"/>
    </row>
    <row r="1163" spans="1:13" ht="15">
      <c r="A1163" s="68"/>
      <c r="B1163" s="68"/>
      <c r="C1163" s="68"/>
      <c r="D1163" s="68"/>
      <c r="E1163" s="29" t="s">
        <v>910</v>
      </c>
      <c r="F1163" s="26">
        <v>35</v>
      </c>
      <c r="G1163" s="26">
        <v>6.1579499999999996</v>
      </c>
      <c r="H1163" s="26">
        <v>215.52825000000001</v>
      </c>
      <c r="I1163" s="26"/>
      <c r="J1163" s="30" t="s">
        <v>121</v>
      </c>
      <c r="K1163" s="28"/>
      <c r="L1163" s="25"/>
      <c r="M1163" s="26"/>
    </row>
    <row r="1164" spans="1:13" ht="15">
      <c r="A1164" s="68"/>
      <c r="B1164" s="68"/>
      <c r="C1164" s="68"/>
      <c r="D1164" s="68"/>
      <c r="E1164" s="29" t="s">
        <v>912</v>
      </c>
      <c r="F1164" s="26">
        <v>1</v>
      </c>
      <c r="G1164" s="26">
        <v>4.4960000000000004</v>
      </c>
      <c r="H1164" s="26">
        <v>4.4960000000000004</v>
      </c>
      <c r="I1164" s="26"/>
      <c r="J1164" s="30" t="s">
        <v>121</v>
      </c>
      <c r="K1164" s="28"/>
      <c r="L1164" s="25"/>
      <c r="M1164" s="26"/>
    </row>
    <row r="1165" spans="1:13" ht="15">
      <c r="A1165" s="68"/>
      <c r="B1165" s="68"/>
      <c r="C1165" s="68"/>
      <c r="D1165" s="68"/>
      <c r="E1165" s="29" t="s">
        <v>912</v>
      </c>
      <c r="F1165" s="26">
        <v>137</v>
      </c>
      <c r="G1165" s="26">
        <v>11.24</v>
      </c>
      <c r="H1165" s="26">
        <v>1539.88</v>
      </c>
      <c r="I1165" s="26"/>
      <c r="J1165" s="30" t="s">
        <v>121</v>
      </c>
      <c r="K1165" s="28"/>
      <c r="L1165" s="25"/>
      <c r="M1165" s="26"/>
    </row>
    <row r="1166" spans="1:13" ht="15">
      <c r="A1166" s="68"/>
      <c r="B1166" s="68"/>
      <c r="C1166" s="68"/>
      <c r="D1166" s="68"/>
      <c r="E1166" s="29" t="s">
        <v>913</v>
      </c>
      <c r="F1166" s="26">
        <v>332</v>
      </c>
      <c r="G1166" s="26">
        <v>5.4865000000000004</v>
      </c>
      <c r="H1166" s="26">
        <v>1821.518</v>
      </c>
      <c r="I1166" s="26"/>
      <c r="J1166" s="30" t="s">
        <v>121</v>
      </c>
      <c r="K1166" s="28"/>
      <c r="L1166" s="25"/>
      <c r="M1166" s="26"/>
    </row>
    <row r="1167" spans="1:13" ht="15">
      <c r="A1167" s="68"/>
      <c r="B1167" s="68"/>
      <c r="C1167" s="68"/>
      <c r="D1167" s="68"/>
      <c r="E1167" s="29" t="s">
        <v>913</v>
      </c>
      <c r="F1167" s="26">
        <v>43</v>
      </c>
      <c r="G1167" s="26">
        <v>9.11</v>
      </c>
      <c r="H1167" s="26">
        <v>391.73</v>
      </c>
      <c r="I1167" s="26"/>
      <c r="J1167" s="30" t="s">
        <v>121</v>
      </c>
      <c r="K1167" s="28"/>
      <c r="L1167" s="25"/>
      <c r="M1167" s="26"/>
    </row>
    <row r="1168" spans="1:13" ht="15">
      <c r="A1168" s="68"/>
      <c r="B1168" s="68"/>
      <c r="C1168" s="68"/>
      <c r="D1168" s="68"/>
      <c r="E1168" s="29" t="s">
        <v>1887</v>
      </c>
      <c r="F1168" s="26">
        <v>28</v>
      </c>
      <c r="G1168" s="26">
        <v>7.2869999999999999</v>
      </c>
      <c r="H1168" s="26">
        <v>204.036</v>
      </c>
      <c r="I1168" s="26"/>
      <c r="J1168" s="30" t="s">
        <v>121</v>
      </c>
      <c r="K1168" s="28"/>
      <c r="L1168" s="25"/>
      <c r="M1168" s="26"/>
    </row>
    <row r="1169" spans="1:13" ht="15">
      <c r="A1169" s="68"/>
      <c r="B1169" s="68"/>
      <c r="C1169" s="68"/>
      <c r="D1169" s="68"/>
      <c r="E1169" s="29" t="s">
        <v>915</v>
      </c>
      <c r="F1169" s="26">
        <v>1</v>
      </c>
      <c r="G1169" s="26">
        <v>13.56</v>
      </c>
      <c r="H1169" s="26">
        <v>13.56</v>
      </c>
      <c r="I1169" s="26"/>
      <c r="J1169" s="30" t="s">
        <v>121</v>
      </c>
      <c r="K1169" s="28"/>
      <c r="L1169" s="25"/>
      <c r="M1169" s="26"/>
    </row>
    <row r="1170" spans="1:13" ht="15">
      <c r="A1170" s="68"/>
      <c r="B1170" s="68"/>
      <c r="C1170" s="68"/>
      <c r="D1170" s="68"/>
      <c r="E1170" s="29" t="s">
        <v>1888</v>
      </c>
      <c r="F1170" s="26">
        <v>1</v>
      </c>
      <c r="G1170" s="26">
        <v>50</v>
      </c>
      <c r="H1170" s="26">
        <v>50</v>
      </c>
      <c r="I1170" s="26"/>
      <c r="J1170" s="30" t="s">
        <v>121</v>
      </c>
      <c r="K1170" s="28"/>
      <c r="L1170" s="25"/>
      <c r="M1170" s="26"/>
    </row>
    <row r="1171" spans="1:13" ht="15">
      <c r="A1171" s="68"/>
      <c r="B1171" s="68"/>
      <c r="C1171" s="68"/>
      <c r="D1171" s="68"/>
      <c r="E1171" s="29" t="s">
        <v>1889</v>
      </c>
      <c r="F1171" s="26">
        <v>1</v>
      </c>
      <c r="G1171" s="26">
        <v>50</v>
      </c>
      <c r="H1171" s="26">
        <v>50</v>
      </c>
      <c r="I1171" s="26"/>
      <c r="J1171" s="30" t="s">
        <v>121</v>
      </c>
      <c r="K1171" s="28"/>
      <c r="L1171" s="25"/>
      <c r="M1171" s="26"/>
    </row>
    <row r="1172" spans="1:13" ht="15">
      <c r="A1172" s="68"/>
      <c r="B1172" s="68"/>
      <c r="C1172" s="68"/>
      <c r="D1172" s="68"/>
      <c r="E1172" s="29" t="s">
        <v>1890</v>
      </c>
      <c r="F1172" s="26">
        <v>1</v>
      </c>
      <c r="G1172" s="26">
        <v>50</v>
      </c>
      <c r="H1172" s="26">
        <v>50</v>
      </c>
      <c r="I1172" s="26"/>
      <c r="J1172" s="30" t="s">
        <v>121</v>
      </c>
      <c r="K1172" s="28"/>
      <c r="L1172" s="25"/>
      <c r="M1172" s="26"/>
    </row>
    <row r="1173" spans="1:13" ht="15">
      <c r="A1173" s="68"/>
      <c r="B1173" s="68"/>
      <c r="C1173" s="68"/>
      <c r="D1173" s="68"/>
      <c r="E1173" s="29" t="s">
        <v>1891</v>
      </c>
      <c r="F1173" s="26">
        <v>10</v>
      </c>
      <c r="G1173" s="26">
        <v>45</v>
      </c>
      <c r="H1173" s="26">
        <v>450</v>
      </c>
      <c r="I1173" s="26"/>
      <c r="J1173" s="30" t="s">
        <v>121</v>
      </c>
      <c r="K1173" s="28"/>
      <c r="L1173" s="25"/>
      <c r="M1173" s="26"/>
    </row>
    <row r="1174" spans="1:13" ht="15">
      <c r="A1174" s="68"/>
      <c r="B1174" s="68"/>
      <c r="C1174" s="68"/>
      <c r="D1174" s="68"/>
      <c r="E1174" s="29" t="s">
        <v>1892</v>
      </c>
      <c r="F1174" s="26">
        <v>25</v>
      </c>
      <c r="G1174" s="26">
        <v>50</v>
      </c>
      <c r="H1174" s="26">
        <v>1250</v>
      </c>
      <c r="I1174" s="26"/>
      <c r="J1174" s="30" t="s">
        <v>121</v>
      </c>
      <c r="K1174" s="28"/>
      <c r="L1174" s="25"/>
      <c r="M1174" s="26"/>
    </row>
    <row r="1175" spans="1:13" ht="15">
      <c r="A1175" s="68"/>
      <c r="B1175" s="68"/>
      <c r="C1175" s="68"/>
      <c r="D1175" s="68"/>
      <c r="E1175" s="29" t="s">
        <v>918</v>
      </c>
      <c r="F1175" s="26">
        <v>1</v>
      </c>
      <c r="G1175" s="26">
        <v>21</v>
      </c>
      <c r="H1175" s="26">
        <v>21</v>
      </c>
      <c r="I1175" s="26"/>
      <c r="J1175" s="30" t="s">
        <v>121</v>
      </c>
      <c r="K1175" s="28"/>
      <c r="L1175" s="25"/>
      <c r="M1175" s="26"/>
    </row>
    <row r="1176" spans="1:13" ht="15">
      <c r="A1176" s="68"/>
      <c r="B1176" s="68"/>
      <c r="C1176" s="68"/>
      <c r="D1176" s="68"/>
      <c r="E1176" s="29" t="s">
        <v>1893</v>
      </c>
      <c r="F1176" s="26">
        <v>12</v>
      </c>
      <c r="G1176" s="26">
        <v>21.78</v>
      </c>
      <c r="H1176" s="26">
        <v>261.36</v>
      </c>
      <c r="I1176" s="26"/>
      <c r="J1176" s="30" t="s">
        <v>121</v>
      </c>
      <c r="K1176" s="28"/>
      <c r="L1176" s="25"/>
      <c r="M1176" s="26"/>
    </row>
    <row r="1177" spans="1:13" ht="15">
      <c r="A1177" s="68"/>
      <c r="B1177" s="68"/>
      <c r="C1177" s="68"/>
      <c r="D1177" s="68"/>
      <c r="E1177" s="29" t="s">
        <v>1894</v>
      </c>
      <c r="F1177" s="26">
        <v>297</v>
      </c>
      <c r="G1177" s="26">
        <v>21.78</v>
      </c>
      <c r="H1177" s="26">
        <v>6468.66</v>
      </c>
      <c r="I1177" s="26"/>
      <c r="J1177" s="30" t="s">
        <v>121</v>
      </c>
      <c r="K1177" s="28"/>
      <c r="L1177" s="25"/>
      <c r="M1177" s="26"/>
    </row>
    <row r="1178" spans="1:13" ht="15">
      <c r="A1178" s="68"/>
      <c r="B1178" s="68"/>
      <c r="C1178" s="68"/>
      <c r="D1178" s="68"/>
      <c r="E1178" s="29" t="s">
        <v>919</v>
      </c>
      <c r="F1178" s="26">
        <v>3</v>
      </c>
      <c r="G1178" s="26">
        <v>10.3866</v>
      </c>
      <c r="H1178" s="26">
        <v>31.159800000000001</v>
      </c>
      <c r="I1178" s="26"/>
      <c r="J1178" s="30" t="s">
        <v>121</v>
      </c>
      <c r="K1178" s="28"/>
      <c r="L1178" s="25"/>
      <c r="M1178" s="26"/>
    </row>
    <row r="1179" spans="1:13" ht="15">
      <c r="A1179" s="68"/>
      <c r="B1179" s="68"/>
      <c r="C1179" s="68"/>
      <c r="D1179" s="68"/>
      <c r="E1179" s="29" t="s">
        <v>1895</v>
      </c>
      <c r="F1179" s="26">
        <v>1</v>
      </c>
      <c r="G1179" s="26">
        <v>6.05</v>
      </c>
      <c r="H1179" s="26">
        <v>6.05</v>
      </c>
      <c r="I1179" s="26"/>
      <c r="J1179" s="30" t="s">
        <v>121</v>
      </c>
      <c r="K1179" s="28"/>
      <c r="L1179" s="25"/>
      <c r="M1179" s="26"/>
    </row>
    <row r="1180" spans="1:13" ht="15">
      <c r="A1180" s="68"/>
      <c r="B1180" s="68"/>
      <c r="C1180" s="68"/>
      <c r="D1180" s="68"/>
      <c r="E1180" s="29" t="s">
        <v>1896</v>
      </c>
      <c r="F1180" s="26">
        <v>2</v>
      </c>
      <c r="G1180" s="26">
        <v>6.6550000000000002</v>
      </c>
      <c r="H1180" s="26">
        <v>13.31</v>
      </c>
      <c r="I1180" s="26"/>
      <c r="J1180" s="30" t="s">
        <v>121</v>
      </c>
      <c r="K1180" s="28"/>
      <c r="L1180" s="25"/>
      <c r="M1180" s="26"/>
    </row>
    <row r="1181" spans="1:13" ht="15">
      <c r="A1181" s="68"/>
      <c r="B1181" s="68"/>
      <c r="C1181" s="68"/>
      <c r="D1181" s="68"/>
      <c r="E1181" s="29" t="s">
        <v>1897</v>
      </c>
      <c r="F1181" s="26">
        <v>15</v>
      </c>
      <c r="G1181" s="26">
        <v>6.05</v>
      </c>
      <c r="H1181" s="26">
        <v>90.75</v>
      </c>
      <c r="I1181" s="26"/>
      <c r="J1181" s="30" t="s">
        <v>121</v>
      </c>
      <c r="K1181" s="28"/>
      <c r="L1181" s="25"/>
      <c r="M1181" s="26"/>
    </row>
    <row r="1182" spans="1:13" ht="15">
      <c r="A1182" s="68"/>
      <c r="B1182" s="68"/>
      <c r="C1182" s="68"/>
      <c r="D1182" s="68"/>
      <c r="E1182" s="29" t="s">
        <v>1898</v>
      </c>
      <c r="F1182" s="26">
        <v>9</v>
      </c>
      <c r="G1182" s="26">
        <v>50</v>
      </c>
      <c r="H1182" s="26">
        <v>450</v>
      </c>
      <c r="I1182" s="26"/>
      <c r="J1182" s="30" t="s">
        <v>121</v>
      </c>
      <c r="K1182" s="28"/>
      <c r="L1182" s="25"/>
      <c r="M1182" s="26"/>
    </row>
    <row r="1183" spans="1:13" ht="15">
      <c r="A1183" s="68"/>
      <c r="B1183" s="68"/>
      <c r="C1183" s="68"/>
      <c r="D1183" s="68"/>
      <c r="E1183" s="29" t="s">
        <v>1899</v>
      </c>
      <c r="F1183" s="26">
        <v>284</v>
      </c>
      <c r="G1183" s="26">
        <v>14.52</v>
      </c>
      <c r="H1183" s="26">
        <v>4123.68</v>
      </c>
      <c r="I1183" s="26"/>
      <c r="J1183" s="30" t="s">
        <v>121</v>
      </c>
      <c r="K1183" s="28"/>
      <c r="L1183" s="25"/>
      <c r="M1183" s="26"/>
    </row>
    <row r="1184" spans="1:13" ht="15">
      <c r="A1184" s="68"/>
      <c r="B1184" s="68"/>
      <c r="C1184" s="68"/>
      <c r="D1184" s="68"/>
      <c r="E1184" s="29" t="s">
        <v>1900</v>
      </c>
      <c r="F1184" s="26">
        <v>216</v>
      </c>
      <c r="G1184" s="26">
        <v>14.52</v>
      </c>
      <c r="H1184" s="26">
        <v>3136.32</v>
      </c>
      <c r="I1184" s="26"/>
      <c r="J1184" s="30" t="s">
        <v>121</v>
      </c>
      <c r="K1184" s="28"/>
      <c r="L1184" s="25"/>
      <c r="M1184" s="26"/>
    </row>
    <row r="1185" spans="1:13" ht="15">
      <c r="A1185" s="68"/>
      <c r="B1185" s="68"/>
      <c r="C1185" s="68"/>
      <c r="D1185" s="68"/>
      <c r="E1185" s="29" t="s">
        <v>1901</v>
      </c>
      <c r="F1185" s="26">
        <v>216</v>
      </c>
      <c r="G1185" s="26">
        <v>14.52</v>
      </c>
      <c r="H1185" s="26">
        <v>3136.32</v>
      </c>
      <c r="I1185" s="26"/>
      <c r="J1185" s="30" t="s">
        <v>121</v>
      </c>
      <c r="K1185" s="28"/>
      <c r="L1185" s="25"/>
      <c r="M1185" s="26"/>
    </row>
    <row r="1186" spans="1:13" ht="15">
      <c r="A1186" s="68"/>
      <c r="B1186" s="68"/>
      <c r="C1186" s="68"/>
      <c r="D1186" s="68"/>
      <c r="E1186" s="29" t="s">
        <v>1902</v>
      </c>
      <c r="F1186" s="26">
        <v>4</v>
      </c>
      <c r="G1186" s="26">
        <v>14.52</v>
      </c>
      <c r="H1186" s="26">
        <v>58.08</v>
      </c>
      <c r="I1186" s="26"/>
      <c r="J1186" s="30" t="s">
        <v>121</v>
      </c>
      <c r="K1186" s="28"/>
      <c r="L1186" s="25"/>
      <c r="M1186" s="26"/>
    </row>
    <row r="1187" spans="1:13" ht="15">
      <c r="A1187" s="68"/>
      <c r="B1187" s="68"/>
      <c r="C1187" s="68"/>
      <c r="D1187" s="68"/>
      <c r="E1187" s="29" t="s">
        <v>921</v>
      </c>
      <c r="F1187" s="26">
        <v>13</v>
      </c>
      <c r="G1187" s="26">
        <v>13.8222</v>
      </c>
      <c r="H1187" s="26">
        <v>179.68860000000001</v>
      </c>
      <c r="I1187" s="26"/>
      <c r="J1187" s="30" t="s">
        <v>121</v>
      </c>
      <c r="K1187" s="28"/>
      <c r="L1187" s="25"/>
      <c r="M1187" s="26"/>
    </row>
    <row r="1188" spans="1:13" ht="15">
      <c r="A1188" s="68"/>
      <c r="B1188" s="68"/>
      <c r="C1188" s="68"/>
      <c r="D1188" s="68"/>
      <c r="E1188" s="29" t="s">
        <v>922</v>
      </c>
      <c r="F1188" s="26">
        <v>30</v>
      </c>
      <c r="G1188" s="26">
        <v>12</v>
      </c>
      <c r="H1188" s="26">
        <v>360</v>
      </c>
      <c r="I1188" s="26"/>
      <c r="J1188" s="30" t="s">
        <v>121</v>
      </c>
      <c r="K1188" s="28"/>
      <c r="L1188" s="25"/>
      <c r="M1188" s="26"/>
    </row>
    <row r="1189" spans="1:13" ht="15">
      <c r="A1189" s="68"/>
      <c r="B1189" s="68"/>
      <c r="C1189" s="68"/>
      <c r="D1189" s="68"/>
      <c r="E1189" s="29" t="s">
        <v>922</v>
      </c>
      <c r="F1189" s="26">
        <v>38</v>
      </c>
      <c r="G1189" s="26">
        <v>13.9346</v>
      </c>
      <c r="H1189" s="26">
        <v>529.51480000000004</v>
      </c>
      <c r="I1189" s="26"/>
      <c r="J1189" s="30" t="s">
        <v>121</v>
      </c>
      <c r="K1189" s="28"/>
      <c r="L1189" s="25"/>
      <c r="M1189" s="26"/>
    </row>
    <row r="1190" spans="1:13" ht="15">
      <c r="A1190" s="68"/>
      <c r="B1190" s="68"/>
      <c r="C1190" s="68"/>
      <c r="D1190" s="68"/>
      <c r="E1190" s="29" t="s">
        <v>922</v>
      </c>
      <c r="F1190" s="26">
        <v>30</v>
      </c>
      <c r="G1190" s="26">
        <v>14</v>
      </c>
      <c r="H1190" s="26">
        <v>420</v>
      </c>
      <c r="I1190" s="26"/>
      <c r="J1190" s="30" t="s">
        <v>121</v>
      </c>
      <c r="K1190" s="28"/>
      <c r="L1190" s="25"/>
      <c r="M1190" s="26"/>
    </row>
    <row r="1191" spans="1:13" ht="15">
      <c r="A1191" s="68"/>
      <c r="B1191" s="68"/>
      <c r="C1191" s="68"/>
      <c r="D1191" s="68"/>
      <c r="E1191" s="29" t="s">
        <v>1903</v>
      </c>
      <c r="F1191" s="26">
        <v>10</v>
      </c>
      <c r="G1191" s="26">
        <v>11.059200000000001</v>
      </c>
      <c r="H1191" s="26">
        <v>110.592</v>
      </c>
      <c r="I1191" s="26"/>
      <c r="J1191" s="30" t="s">
        <v>121</v>
      </c>
      <c r="K1191" s="28"/>
      <c r="L1191" s="25"/>
      <c r="M1191" s="26"/>
    </row>
    <row r="1192" spans="1:13" ht="15">
      <c r="A1192" s="68"/>
      <c r="B1192" s="68"/>
      <c r="C1192" s="68"/>
      <c r="D1192" s="68"/>
      <c r="E1192" s="29" t="s">
        <v>1903</v>
      </c>
      <c r="F1192" s="26">
        <v>4</v>
      </c>
      <c r="G1192" s="26">
        <v>12</v>
      </c>
      <c r="H1192" s="26">
        <v>48</v>
      </c>
      <c r="I1192" s="26"/>
      <c r="J1192" s="30" t="s">
        <v>121</v>
      </c>
      <c r="K1192" s="28"/>
      <c r="L1192" s="25"/>
      <c r="M1192" s="26"/>
    </row>
    <row r="1193" spans="1:13" ht="13.5" customHeight="1">
      <c r="A1193" s="68"/>
      <c r="B1193" s="68"/>
      <c r="C1193" s="68"/>
      <c r="D1193" s="68"/>
      <c r="E1193" s="29" t="s">
        <v>1904</v>
      </c>
      <c r="F1193" s="26">
        <v>1</v>
      </c>
      <c r="G1193" s="26">
        <v>13.9346</v>
      </c>
      <c r="H1193" s="26">
        <v>13.9346</v>
      </c>
      <c r="I1193" s="26"/>
      <c r="J1193" s="30" t="s">
        <v>121</v>
      </c>
      <c r="K1193" s="28"/>
      <c r="L1193" s="25"/>
      <c r="M1193" s="26"/>
    </row>
    <row r="1194" spans="1:13" ht="15">
      <c r="A1194" s="68"/>
      <c r="B1194" s="68"/>
      <c r="C1194" s="68"/>
      <c r="D1194" s="68"/>
      <c r="E1194" s="29" t="s">
        <v>1904</v>
      </c>
      <c r="F1194" s="26">
        <v>1</v>
      </c>
      <c r="G1194" s="26">
        <v>14</v>
      </c>
      <c r="H1194" s="26">
        <v>14</v>
      </c>
      <c r="I1194" s="26"/>
      <c r="J1194" s="30" t="s">
        <v>121</v>
      </c>
      <c r="K1194" s="28"/>
      <c r="L1194" s="25"/>
      <c r="M1194" s="26"/>
    </row>
    <row r="1195" spans="1:13" ht="15">
      <c r="A1195" s="68"/>
      <c r="B1195" s="68"/>
      <c r="C1195" s="68"/>
      <c r="D1195" s="68"/>
      <c r="E1195" s="29" t="s">
        <v>1905</v>
      </c>
      <c r="F1195" s="26">
        <v>31</v>
      </c>
      <c r="G1195" s="26">
        <v>14.52</v>
      </c>
      <c r="H1195" s="26">
        <v>450.12</v>
      </c>
      <c r="I1195" s="26"/>
      <c r="J1195" s="30" t="s">
        <v>121</v>
      </c>
      <c r="K1195" s="28"/>
      <c r="L1195" s="25"/>
      <c r="M1195" s="26"/>
    </row>
    <row r="1196" spans="1:13" ht="15">
      <c r="A1196" s="68"/>
      <c r="B1196" s="68"/>
      <c r="C1196" s="68"/>
      <c r="D1196" s="68"/>
      <c r="E1196" s="29" t="s">
        <v>925</v>
      </c>
      <c r="F1196" s="26">
        <v>3</v>
      </c>
      <c r="G1196" s="26">
        <v>13.8222</v>
      </c>
      <c r="H1196" s="26">
        <v>41.4666</v>
      </c>
      <c r="I1196" s="26"/>
      <c r="J1196" s="30" t="s">
        <v>121</v>
      </c>
      <c r="K1196" s="28"/>
      <c r="L1196" s="25"/>
      <c r="M1196" s="26"/>
    </row>
    <row r="1197" spans="1:13" ht="15">
      <c r="A1197" s="68"/>
      <c r="B1197" s="68"/>
      <c r="C1197" s="68"/>
      <c r="D1197" s="68"/>
      <c r="E1197" s="29" t="s">
        <v>1906</v>
      </c>
      <c r="F1197" s="26">
        <v>1</v>
      </c>
      <c r="G1197" s="26">
        <v>13.2</v>
      </c>
      <c r="H1197" s="26">
        <v>13.2</v>
      </c>
      <c r="I1197" s="26"/>
      <c r="J1197" s="30" t="s">
        <v>121</v>
      </c>
      <c r="K1197" s="28"/>
      <c r="L1197" s="25"/>
      <c r="M1197" s="26"/>
    </row>
    <row r="1198" spans="1:13" ht="15">
      <c r="A1198" s="68"/>
      <c r="B1198" s="68"/>
      <c r="C1198" s="68"/>
      <c r="D1198" s="68"/>
      <c r="E1198" s="29" t="s">
        <v>1907</v>
      </c>
      <c r="F1198" s="26">
        <v>8</v>
      </c>
      <c r="G1198" s="26">
        <v>14.52</v>
      </c>
      <c r="H1198" s="26">
        <v>116.16</v>
      </c>
      <c r="I1198" s="26"/>
      <c r="J1198" s="30" t="s">
        <v>121</v>
      </c>
      <c r="K1198" s="28"/>
      <c r="L1198" s="25"/>
      <c r="M1198" s="26"/>
    </row>
    <row r="1199" spans="1:13" ht="15" customHeight="1">
      <c r="A1199" s="68"/>
      <c r="B1199" s="68"/>
      <c r="C1199" s="68">
        <v>3</v>
      </c>
      <c r="D1199" s="68" t="s">
        <v>2171</v>
      </c>
      <c r="E1199" s="29" t="s">
        <v>118</v>
      </c>
      <c r="F1199" s="26">
        <v>667</v>
      </c>
      <c r="G1199" s="26"/>
      <c r="H1199" s="26">
        <v>3607.3563199999999</v>
      </c>
      <c r="I1199" s="26">
        <f>ROUND(H1199,0)</f>
        <v>3607</v>
      </c>
      <c r="J1199" s="27"/>
      <c r="K1199" s="28">
        <v>0</v>
      </c>
      <c r="L1199" s="25">
        <v>0</v>
      </c>
      <c r="M1199" s="26">
        <v>3607</v>
      </c>
    </row>
    <row r="1200" spans="1:13" ht="15">
      <c r="A1200" s="68"/>
      <c r="B1200" s="68"/>
      <c r="C1200" s="68"/>
      <c r="D1200" s="68"/>
      <c r="E1200" s="29" t="s">
        <v>927</v>
      </c>
      <c r="F1200" s="26">
        <v>7</v>
      </c>
      <c r="G1200" s="26">
        <v>2.37696</v>
      </c>
      <c r="H1200" s="26">
        <v>16.638719999999999</v>
      </c>
      <c r="I1200" s="26"/>
      <c r="J1200" s="30" t="s">
        <v>121</v>
      </c>
      <c r="K1200" s="28"/>
      <c r="L1200" s="25"/>
      <c r="M1200" s="26"/>
    </row>
    <row r="1201" spans="1:13" ht="15">
      <c r="A1201" s="68"/>
      <c r="B1201" s="68"/>
      <c r="C1201" s="68"/>
      <c r="D1201" s="68"/>
      <c r="E1201" s="29" t="s">
        <v>927</v>
      </c>
      <c r="F1201" s="26">
        <v>67</v>
      </c>
      <c r="G1201" s="26">
        <v>5.9424000000000001</v>
      </c>
      <c r="H1201" s="26">
        <v>398.14080000000001</v>
      </c>
      <c r="I1201" s="26"/>
      <c r="J1201" s="30" t="s">
        <v>121</v>
      </c>
      <c r="K1201" s="28"/>
      <c r="L1201" s="25"/>
      <c r="M1201" s="26"/>
    </row>
    <row r="1202" spans="1:13" ht="15">
      <c r="A1202" s="68"/>
      <c r="B1202" s="68"/>
      <c r="C1202" s="68"/>
      <c r="D1202" s="68"/>
      <c r="E1202" s="29" t="s">
        <v>929</v>
      </c>
      <c r="F1202" s="26">
        <v>58</v>
      </c>
      <c r="G1202" s="26">
        <v>5.9412000000000003</v>
      </c>
      <c r="H1202" s="26">
        <v>344.58960000000002</v>
      </c>
      <c r="I1202" s="26"/>
      <c r="J1202" s="30" t="s">
        <v>121</v>
      </c>
      <c r="K1202" s="28"/>
      <c r="L1202" s="25"/>
      <c r="M1202" s="26"/>
    </row>
    <row r="1203" spans="1:13" ht="15">
      <c r="A1203" s="68"/>
      <c r="B1203" s="68"/>
      <c r="C1203" s="68"/>
      <c r="D1203" s="68"/>
      <c r="E1203" s="29" t="s">
        <v>1908</v>
      </c>
      <c r="F1203" s="26">
        <v>88</v>
      </c>
      <c r="G1203" s="26">
        <v>3.2925</v>
      </c>
      <c r="H1203" s="26">
        <v>289.74</v>
      </c>
      <c r="I1203" s="26"/>
      <c r="J1203" s="30" t="s">
        <v>121</v>
      </c>
      <c r="K1203" s="28"/>
      <c r="L1203" s="25"/>
      <c r="M1203" s="26"/>
    </row>
    <row r="1204" spans="1:13" ht="15">
      <c r="A1204" s="68"/>
      <c r="B1204" s="68"/>
      <c r="C1204" s="68"/>
      <c r="D1204" s="68"/>
      <c r="E1204" s="29" t="s">
        <v>931</v>
      </c>
      <c r="F1204" s="26">
        <v>1</v>
      </c>
      <c r="G1204" s="26">
        <v>3.6656</v>
      </c>
      <c r="H1204" s="26">
        <v>3.6656</v>
      </c>
      <c r="I1204" s="26"/>
      <c r="J1204" s="30" t="s">
        <v>121</v>
      </c>
      <c r="K1204" s="28"/>
      <c r="L1204" s="25"/>
      <c r="M1204" s="26"/>
    </row>
    <row r="1205" spans="1:13" ht="15">
      <c r="A1205" s="68"/>
      <c r="B1205" s="68"/>
      <c r="C1205" s="68"/>
      <c r="D1205" s="68"/>
      <c r="E1205" s="29" t="s">
        <v>934</v>
      </c>
      <c r="F1205" s="26">
        <v>1</v>
      </c>
      <c r="G1205" s="26">
        <v>2.5680000000000001</v>
      </c>
      <c r="H1205" s="26">
        <v>2.5680000000000001</v>
      </c>
      <c r="I1205" s="26"/>
      <c r="J1205" s="30" t="s">
        <v>121</v>
      </c>
      <c r="K1205" s="28"/>
      <c r="L1205" s="25"/>
      <c r="M1205" s="26"/>
    </row>
    <row r="1206" spans="1:13" ht="15">
      <c r="A1206" s="68"/>
      <c r="B1206" s="68"/>
      <c r="C1206" s="68"/>
      <c r="D1206" s="68"/>
      <c r="E1206" s="29" t="s">
        <v>934</v>
      </c>
      <c r="F1206" s="26">
        <v>18</v>
      </c>
      <c r="G1206" s="26">
        <v>6.42</v>
      </c>
      <c r="H1206" s="26">
        <v>115.56</v>
      </c>
      <c r="I1206" s="26"/>
      <c r="J1206" s="30" t="s">
        <v>121</v>
      </c>
      <c r="K1206" s="28"/>
      <c r="L1206" s="25"/>
      <c r="M1206" s="26"/>
    </row>
    <row r="1207" spans="1:13" ht="15">
      <c r="A1207" s="68"/>
      <c r="B1207" s="68"/>
      <c r="C1207" s="68"/>
      <c r="D1207" s="68"/>
      <c r="E1207" s="29" t="s">
        <v>935</v>
      </c>
      <c r="F1207" s="26">
        <v>102</v>
      </c>
      <c r="G1207" s="26">
        <v>3.6903999999999999</v>
      </c>
      <c r="H1207" s="26">
        <v>376.42079999999999</v>
      </c>
      <c r="I1207" s="26"/>
      <c r="J1207" s="30" t="s">
        <v>121</v>
      </c>
      <c r="K1207" s="28"/>
      <c r="L1207" s="25"/>
      <c r="M1207" s="26"/>
    </row>
    <row r="1208" spans="1:13" ht="15">
      <c r="A1208" s="68"/>
      <c r="B1208" s="68"/>
      <c r="C1208" s="68"/>
      <c r="D1208" s="68"/>
      <c r="E1208" s="29" t="s">
        <v>935</v>
      </c>
      <c r="F1208" s="26">
        <v>1</v>
      </c>
      <c r="G1208" s="26">
        <v>9.2260000000000009</v>
      </c>
      <c r="H1208" s="26">
        <v>9.2260000000000009</v>
      </c>
      <c r="I1208" s="26"/>
      <c r="J1208" s="30" t="s">
        <v>121</v>
      </c>
      <c r="K1208" s="28"/>
      <c r="L1208" s="25"/>
      <c r="M1208" s="26"/>
    </row>
    <row r="1209" spans="1:13" ht="15">
      <c r="A1209" s="68"/>
      <c r="B1209" s="68"/>
      <c r="C1209" s="68"/>
      <c r="D1209" s="68"/>
      <c r="E1209" s="29" t="s">
        <v>935</v>
      </c>
      <c r="F1209" s="26">
        <v>2</v>
      </c>
      <c r="G1209" s="26">
        <v>9.2260000000000009</v>
      </c>
      <c r="H1209" s="26">
        <v>18.452000000000002</v>
      </c>
      <c r="I1209" s="26"/>
      <c r="J1209" s="30" t="s">
        <v>121</v>
      </c>
      <c r="K1209" s="28"/>
      <c r="L1209" s="25"/>
      <c r="M1209" s="26"/>
    </row>
    <row r="1210" spans="1:13" ht="15">
      <c r="A1210" s="68"/>
      <c r="B1210" s="68"/>
      <c r="C1210" s="68"/>
      <c r="D1210" s="68"/>
      <c r="E1210" s="29" t="s">
        <v>937</v>
      </c>
      <c r="F1210" s="26">
        <v>5</v>
      </c>
      <c r="G1210" s="26">
        <v>4.5768000000000004</v>
      </c>
      <c r="H1210" s="26">
        <v>22.884</v>
      </c>
      <c r="I1210" s="26"/>
      <c r="J1210" s="30" t="s">
        <v>121</v>
      </c>
      <c r="K1210" s="28"/>
      <c r="L1210" s="25"/>
      <c r="M1210" s="26"/>
    </row>
    <row r="1211" spans="1:13" ht="27">
      <c r="A1211" s="68"/>
      <c r="B1211" s="68"/>
      <c r="C1211" s="68"/>
      <c r="D1211" s="68"/>
      <c r="E1211" s="29" t="s">
        <v>938</v>
      </c>
      <c r="F1211" s="26">
        <v>134</v>
      </c>
      <c r="G1211" s="26">
        <v>3.7296</v>
      </c>
      <c r="H1211" s="26">
        <v>499.76639999999998</v>
      </c>
      <c r="I1211" s="26"/>
      <c r="J1211" s="30" t="s">
        <v>1909</v>
      </c>
      <c r="K1211" s="28"/>
      <c r="L1211" s="25"/>
      <c r="M1211" s="26"/>
    </row>
    <row r="1212" spans="1:13" ht="27">
      <c r="A1212" s="68"/>
      <c r="B1212" s="68"/>
      <c r="C1212" s="68"/>
      <c r="D1212" s="68"/>
      <c r="E1212" s="29" t="s">
        <v>938</v>
      </c>
      <c r="F1212" s="26">
        <v>95</v>
      </c>
      <c r="G1212" s="26">
        <v>9.3239999999999998</v>
      </c>
      <c r="H1212" s="26">
        <v>885.78</v>
      </c>
      <c r="I1212" s="26"/>
      <c r="J1212" s="30" t="s">
        <v>1909</v>
      </c>
      <c r="K1212" s="28"/>
      <c r="L1212" s="25"/>
      <c r="M1212" s="26"/>
    </row>
    <row r="1213" spans="1:13" ht="15">
      <c r="A1213" s="68"/>
      <c r="B1213" s="68"/>
      <c r="C1213" s="68"/>
      <c r="D1213" s="68"/>
      <c r="E1213" s="29" t="s">
        <v>1910</v>
      </c>
      <c r="F1213" s="26">
        <v>79</v>
      </c>
      <c r="G1213" s="26">
        <v>7.0900499999999997</v>
      </c>
      <c r="H1213" s="26">
        <v>560.11395000000005</v>
      </c>
      <c r="I1213" s="26"/>
      <c r="J1213" s="30" t="s">
        <v>121</v>
      </c>
      <c r="K1213" s="28"/>
      <c r="L1213" s="25"/>
      <c r="M1213" s="26"/>
    </row>
    <row r="1214" spans="1:13" ht="27">
      <c r="A1214" s="68"/>
      <c r="B1214" s="68"/>
      <c r="C1214" s="68"/>
      <c r="D1214" s="68"/>
      <c r="E1214" s="29" t="s">
        <v>1911</v>
      </c>
      <c r="F1214" s="26">
        <v>0</v>
      </c>
      <c r="G1214" s="26">
        <v>0</v>
      </c>
      <c r="H1214" s="26">
        <v>0</v>
      </c>
      <c r="I1214" s="26"/>
      <c r="J1214" s="30" t="s">
        <v>1912</v>
      </c>
      <c r="K1214" s="28"/>
      <c r="L1214" s="25"/>
      <c r="M1214" s="26"/>
    </row>
    <row r="1215" spans="1:13" ht="27">
      <c r="A1215" s="68">
        <v>17</v>
      </c>
      <c r="B1215" s="68" t="s">
        <v>2135</v>
      </c>
      <c r="C1215" s="68">
        <v>3</v>
      </c>
      <c r="D1215" s="68" t="s">
        <v>2171</v>
      </c>
      <c r="E1215" s="29" t="s">
        <v>1913</v>
      </c>
      <c r="F1215" s="26">
        <v>0</v>
      </c>
      <c r="G1215" s="26">
        <v>0</v>
      </c>
      <c r="H1215" s="26">
        <v>0</v>
      </c>
      <c r="I1215" s="26"/>
      <c r="J1215" s="30" t="s">
        <v>1914</v>
      </c>
      <c r="K1215" s="28"/>
      <c r="L1215" s="25"/>
      <c r="M1215" s="26"/>
    </row>
    <row r="1216" spans="1:13" ht="15">
      <c r="A1216" s="68"/>
      <c r="B1216" s="68"/>
      <c r="C1216" s="68"/>
      <c r="D1216" s="68"/>
      <c r="E1216" s="29" t="s">
        <v>1915</v>
      </c>
      <c r="F1216" s="26">
        <v>9</v>
      </c>
      <c r="G1216" s="26">
        <v>7.0900499999999997</v>
      </c>
      <c r="H1216" s="26">
        <v>63.810450000000003</v>
      </c>
      <c r="I1216" s="26"/>
      <c r="J1216" s="30" t="s">
        <v>121</v>
      </c>
      <c r="K1216" s="28"/>
      <c r="L1216" s="25"/>
      <c r="M1216" s="26"/>
    </row>
    <row r="1217" spans="1:13" s="49" customFormat="1" ht="14.25">
      <c r="A1217" s="68">
        <v>18</v>
      </c>
      <c r="B1217" s="68" t="s">
        <v>56</v>
      </c>
      <c r="C1217" s="66" t="s">
        <v>64</v>
      </c>
      <c r="D1217" s="66"/>
      <c r="E1217" s="75"/>
      <c r="F1217" s="45">
        <v>5065</v>
      </c>
      <c r="G1217" s="45"/>
      <c r="H1217" s="45">
        <v>92177.227280000006</v>
      </c>
      <c r="I1217" s="45">
        <f>SUM(I1218:I1279)</f>
        <v>92178</v>
      </c>
      <c r="J1217" s="46"/>
      <c r="K1217" s="47">
        <f>SUM(K1218,K1226,K1230)</f>
        <v>129</v>
      </c>
      <c r="L1217" s="44">
        <v>0</v>
      </c>
      <c r="M1217" s="45">
        <v>92178</v>
      </c>
    </row>
    <row r="1218" spans="1:13" ht="15">
      <c r="A1218" s="68"/>
      <c r="B1218" s="68"/>
      <c r="C1218" s="68">
        <v>1</v>
      </c>
      <c r="D1218" s="68" t="s">
        <v>941</v>
      </c>
      <c r="E1218" s="29" t="s">
        <v>118</v>
      </c>
      <c r="F1218" s="26">
        <v>1174</v>
      </c>
      <c r="G1218" s="26"/>
      <c r="H1218" s="26">
        <v>21994.560000000001</v>
      </c>
      <c r="I1218" s="26">
        <f>ROUND(H1218,0)</f>
        <v>21995</v>
      </c>
      <c r="J1218" s="27"/>
      <c r="K1218" s="28">
        <v>0</v>
      </c>
      <c r="L1218" s="25">
        <v>0</v>
      </c>
      <c r="M1218" s="26">
        <v>21995</v>
      </c>
    </row>
    <row r="1219" spans="1:13" ht="15">
      <c r="A1219" s="68"/>
      <c r="B1219" s="68"/>
      <c r="C1219" s="68"/>
      <c r="D1219" s="68"/>
      <c r="E1219" s="29" t="s">
        <v>1287</v>
      </c>
      <c r="F1219" s="26">
        <v>396</v>
      </c>
      <c r="G1219" s="26">
        <v>21</v>
      </c>
      <c r="H1219" s="26">
        <v>8316</v>
      </c>
      <c r="I1219" s="26"/>
      <c r="J1219" s="30" t="s">
        <v>121</v>
      </c>
      <c r="K1219" s="28"/>
      <c r="L1219" s="25"/>
      <c r="M1219" s="26"/>
    </row>
    <row r="1220" spans="1:13" ht="15">
      <c r="A1220" s="68"/>
      <c r="B1220" s="68"/>
      <c r="C1220" s="68"/>
      <c r="D1220" s="68"/>
      <c r="E1220" s="29" t="s">
        <v>1288</v>
      </c>
      <c r="F1220" s="26">
        <v>290</v>
      </c>
      <c r="G1220" s="26">
        <v>21</v>
      </c>
      <c r="H1220" s="26">
        <v>6090</v>
      </c>
      <c r="I1220" s="26"/>
      <c r="J1220" s="30" t="s">
        <v>121</v>
      </c>
      <c r="K1220" s="28"/>
      <c r="L1220" s="25"/>
      <c r="M1220" s="26"/>
    </row>
    <row r="1221" spans="1:13" ht="15">
      <c r="A1221" s="68"/>
      <c r="B1221" s="68"/>
      <c r="C1221" s="68"/>
      <c r="D1221" s="68"/>
      <c r="E1221" s="29" t="s">
        <v>1916</v>
      </c>
      <c r="F1221" s="26">
        <v>94</v>
      </c>
      <c r="G1221" s="26">
        <v>19.8</v>
      </c>
      <c r="H1221" s="26">
        <v>1861.2</v>
      </c>
      <c r="I1221" s="26"/>
      <c r="J1221" s="30" t="s">
        <v>121</v>
      </c>
      <c r="K1221" s="28"/>
      <c r="L1221" s="25"/>
      <c r="M1221" s="26"/>
    </row>
    <row r="1222" spans="1:13" ht="15">
      <c r="A1222" s="68"/>
      <c r="B1222" s="68"/>
      <c r="C1222" s="68"/>
      <c r="D1222" s="68"/>
      <c r="E1222" s="29" t="s">
        <v>1292</v>
      </c>
      <c r="F1222" s="26">
        <v>1</v>
      </c>
      <c r="G1222" s="26">
        <v>21</v>
      </c>
      <c r="H1222" s="26">
        <v>21</v>
      </c>
      <c r="I1222" s="26"/>
      <c r="J1222" s="30" t="s">
        <v>121</v>
      </c>
      <c r="K1222" s="28"/>
      <c r="L1222" s="25"/>
      <c r="M1222" s="26"/>
    </row>
    <row r="1223" spans="1:13" ht="15">
      <c r="A1223" s="68"/>
      <c r="B1223" s="68"/>
      <c r="C1223" s="68"/>
      <c r="D1223" s="68"/>
      <c r="E1223" s="29" t="s">
        <v>1296</v>
      </c>
      <c r="F1223" s="26">
        <v>21</v>
      </c>
      <c r="G1223" s="26">
        <v>14.52</v>
      </c>
      <c r="H1223" s="26">
        <v>304.92</v>
      </c>
      <c r="I1223" s="26"/>
      <c r="J1223" s="30" t="s">
        <v>121</v>
      </c>
      <c r="K1223" s="28"/>
      <c r="L1223" s="25"/>
      <c r="M1223" s="26"/>
    </row>
    <row r="1224" spans="1:13" ht="15">
      <c r="A1224" s="68"/>
      <c r="B1224" s="68"/>
      <c r="C1224" s="68"/>
      <c r="D1224" s="68"/>
      <c r="E1224" s="29" t="s">
        <v>1917</v>
      </c>
      <c r="F1224" s="26">
        <v>38</v>
      </c>
      <c r="G1224" s="26">
        <v>14.52</v>
      </c>
      <c r="H1224" s="26">
        <v>551.76</v>
      </c>
      <c r="I1224" s="26"/>
      <c r="J1224" s="30" t="s">
        <v>121</v>
      </c>
      <c r="K1224" s="28"/>
      <c r="L1224" s="25"/>
      <c r="M1224" s="26"/>
    </row>
    <row r="1225" spans="1:13" ht="15">
      <c r="A1225" s="68"/>
      <c r="B1225" s="68"/>
      <c r="C1225" s="68"/>
      <c r="D1225" s="68"/>
      <c r="E1225" s="29" t="s">
        <v>1918</v>
      </c>
      <c r="F1225" s="26">
        <v>334</v>
      </c>
      <c r="G1225" s="26">
        <v>14.52</v>
      </c>
      <c r="H1225" s="26">
        <v>4849.68</v>
      </c>
      <c r="I1225" s="26"/>
      <c r="J1225" s="30" t="s">
        <v>121</v>
      </c>
      <c r="K1225" s="28"/>
      <c r="L1225" s="25"/>
      <c r="M1225" s="26"/>
    </row>
    <row r="1226" spans="1:13" ht="15">
      <c r="A1226" s="68"/>
      <c r="B1226" s="68"/>
      <c r="C1226" s="68">
        <v>2</v>
      </c>
      <c r="D1226" s="68" t="s">
        <v>1919</v>
      </c>
      <c r="E1226" s="29" t="s">
        <v>118</v>
      </c>
      <c r="F1226" s="26">
        <v>0</v>
      </c>
      <c r="G1226" s="26"/>
      <c r="H1226" s="26">
        <v>0</v>
      </c>
      <c r="I1226" s="26">
        <f>ROUND(H1226,0)</f>
        <v>0</v>
      </c>
      <c r="J1226" s="27"/>
      <c r="K1226" s="28">
        <v>129</v>
      </c>
      <c r="L1226" s="25">
        <v>0</v>
      </c>
      <c r="M1226" s="26">
        <v>0</v>
      </c>
    </row>
    <row r="1227" spans="1:13" ht="15">
      <c r="A1227" s="68"/>
      <c r="B1227" s="68"/>
      <c r="C1227" s="68"/>
      <c r="D1227" s="68"/>
      <c r="E1227" s="29" t="s">
        <v>1920</v>
      </c>
      <c r="F1227" s="26">
        <v>0</v>
      </c>
      <c r="G1227" s="26">
        <v>0</v>
      </c>
      <c r="H1227" s="26">
        <v>0</v>
      </c>
      <c r="I1227" s="26"/>
      <c r="J1227" s="30" t="s">
        <v>1658</v>
      </c>
      <c r="K1227" s="28"/>
      <c r="L1227" s="25"/>
      <c r="M1227" s="26"/>
    </row>
    <row r="1228" spans="1:13" ht="15">
      <c r="A1228" s="68"/>
      <c r="B1228" s="68"/>
      <c r="C1228" s="68"/>
      <c r="D1228" s="68"/>
      <c r="E1228" s="29" t="s">
        <v>1921</v>
      </c>
      <c r="F1228" s="26">
        <v>0</v>
      </c>
      <c r="G1228" s="26">
        <v>0</v>
      </c>
      <c r="H1228" s="26">
        <v>0</v>
      </c>
      <c r="I1228" s="26"/>
      <c r="J1228" s="30" t="s">
        <v>1658</v>
      </c>
      <c r="K1228" s="28"/>
      <c r="L1228" s="25"/>
      <c r="M1228" s="26"/>
    </row>
    <row r="1229" spans="1:13" ht="27">
      <c r="A1229" s="68"/>
      <c r="B1229" s="68"/>
      <c r="C1229" s="68"/>
      <c r="D1229" s="68"/>
      <c r="E1229" s="29" t="s">
        <v>1922</v>
      </c>
      <c r="F1229" s="26">
        <v>0</v>
      </c>
      <c r="G1229" s="26">
        <v>0</v>
      </c>
      <c r="H1229" s="26">
        <v>0</v>
      </c>
      <c r="I1229" s="26"/>
      <c r="J1229" s="30" t="s">
        <v>1923</v>
      </c>
      <c r="K1229" s="28"/>
      <c r="L1229" s="25"/>
      <c r="M1229" s="26"/>
    </row>
    <row r="1230" spans="1:13" ht="14.45" customHeight="1">
      <c r="A1230" s="68"/>
      <c r="B1230" s="68"/>
      <c r="C1230" s="68">
        <v>3</v>
      </c>
      <c r="D1230" s="68" t="s">
        <v>949</v>
      </c>
      <c r="E1230" s="29" t="s">
        <v>118</v>
      </c>
      <c r="F1230" s="26">
        <v>3891</v>
      </c>
      <c r="G1230" s="26"/>
      <c r="H1230" s="26">
        <v>70182.667279999994</v>
      </c>
      <c r="I1230" s="26">
        <f>ROUND(H1230,0)</f>
        <v>70183</v>
      </c>
      <c r="J1230" s="27"/>
      <c r="K1230" s="28">
        <v>0</v>
      </c>
      <c r="L1230" s="25">
        <v>0</v>
      </c>
      <c r="M1230" s="26">
        <v>70183</v>
      </c>
    </row>
    <row r="1231" spans="1:13" ht="15">
      <c r="A1231" s="68"/>
      <c r="B1231" s="68"/>
      <c r="C1231" s="68"/>
      <c r="D1231" s="68"/>
      <c r="E1231" s="29" t="s">
        <v>1924</v>
      </c>
      <c r="F1231" s="26">
        <v>8</v>
      </c>
      <c r="G1231" s="26">
        <v>6.3906499999999999</v>
      </c>
      <c r="H1231" s="26">
        <v>51.1252</v>
      </c>
      <c r="I1231" s="26"/>
      <c r="J1231" s="30" t="s">
        <v>121</v>
      </c>
      <c r="K1231" s="28"/>
      <c r="L1231" s="25"/>
      <c r="M1231" s="26"/>
    </row>
    <row r="1232" spans="1:13" ht="15">
      <c r="A1232" s="68"/>
      <c r="B1232" s="68"/>
      <c r="C1232" s="68"/>
      <c r="D1232" s="68"/>
      <c r="E1232" s="29" t="s">
        <v>1925</v>
      </c>
      <c r="F1232" s="26">
        <v>63</v>
      </c>
      <c r="G1232" s="26">
        <v>21.78</v>
      </c>
      <c r="H1232" s="26">
        <v>1372.14</v>
      </c>
      <c r="I1232" s="26"/>
      <c r="J1232" s="30" t="s">
        <v>121</v>
      </c>
      <c r="K1232" s="28"/>
      <c r="L1232" s="25"/>
      <c r="M1232" s="26"/>
    </row>
    <row r="1233" spans="1:13" ht="15">
      <c r="A1233" s="68"/>
      <c r="B1233" s="68"/>
      <c r="C1233" s="68"/>
      <c r="D1233" s="68"/>
      <c r="E1233" s="29" t="s">
        <v>1926</v>
      </c>
      <c r="F1233" s="26">
        <v>150</v>
      </c>
      <c r="G1233" s="26">
        <v>21.78</v>
      </c>
      <c r="H1233" s="26">
        <v>3267</v>
      </c>
      <c r="I1233" s="26"/>
      <c r="J1233" s="30" t="s">
        <v>121</v>
      </c>
      <c r="K1233" s="28"/>
      <c r="L1233" s="25"/>
      <c r="M1233" s="26"/>
    </row>
    <row r="1234" spans="1:13" ht="15">
      <c r="A1234" s="68"/>
      <c r="B1234" s="68"/>
      <c r="C1234" s="68"/>
      <c r="D1234" s="68"/>
      <c r="E1234" s="29" t="s">
        <v>1927</v>
      </c>
      <c r="F1234" s="26">
        <v>4</v>
      </c>
      <c r="G1234" s="26">
        <v>21.78</v>
      </c>
      <c r="H1234" s="26">
        <v>87.12</v>
      </c>
      <c r="I1234" s="26"/>
      <c r="J1234" s="30" t="s">
        <v>121</v>
      </c>
      <c r="K1234" s="28"/>
      <c r="L1234" s="25"/>
      <c r="M1234" s="26"/>
    </row>
    <row r="1235" spans="1:13" ht="15">
      <c r="A1235" s="68"/>
      <c r="B1235" s="68"/>
      <c r="C1235" s="68"/>
      <c r="D1235" s="68"/>
      <c r="E1235" s="29" t="s">
        <v>1928</v>
      </c>
      <c r="F1235" s="26">
        <v>132</v>
      </c>
      <c r="G1235" s="26">
        <v>21.78</v>
      </c>
      <c r="H1235" s="26">
        <v>2874.96</v>
      </c>
      <c r="I1235" s="26"/>
      <c r="J1235" s="30" t="s">
        <v>121</v>
      </c>
      <c r="K1235" s="28"/>
      <c r="L1235" s="25"/>
      <c r="M1235" s="26"/>
    </row>
    <row r="1236" spans="1:13" ht="15">
      <c r="A1236" s="68"/>
      <c r="B1236" s="68"/>
      <c r="C1236" s="68"/>
      <c r="D1236" s="68"/>
      <c r="E1236" s="29" t="s">
        <v>950</v>
      </c>
      <c r="F1236" s="26">
        <v>60</v>
      </c>
      <c r="G1236" s="26">
        <v>21</v>
      </c>
      <c r="H1236" s="26">
        <v>1260</v>
      </c>
      <c r="I1236" s="26"/>
      <c r="J1236" s="30" t="s">
        <v>121</v>
      </c>
      <c r="K1236" s="28"/>
      <c r="L1236" s="25"/>
      <c r="M1236" s="26"/>
    </row>
    <row r="1237" spans="1:13" ht="15">
      <c r="A1237" s="68"/>
      <c r="B1237" s="68"/>
      <c r="C1237" s="68"/>
      <c r="D1237" s="68"/>
      <c r="E1237" s="29" t="s">
        <v>950</v>
      </c>
      <c r="F1237" s="26">
        <v>6</v>
      </c>
      <c r="G1237" s="26">
        <v>30</v>
      </c>
      <c r="H1237" s="26">
        <v>180</v>
      </c>
      <c r="I1237" s="26"/>
      <c r="J1237" s="30" t="s">
        <v>121</v>
      </c>
      <c r="K1237" s="28"/>
      <c r="L1237" s="25"/>
      <c r="M1237" s="26"/>
    </row>
    <row r="1238" spans="1:13" ht="15">
      <c r="A1238" s="68"/>
      <c r="B1238" s="68"/>
      <c r="C1238" s="68"/>
      <c r="D1238" s="68"/>
      <c r="E1238" s="29" t="s">
        <v>1929</v>
      </c>
      <c r="F1238" s="26">
        <v>3</v>
      </c>
      <c r="G1238" s="26">
        <v>21</v>
      </c>
      <c r="H1238" s="26">
        <v>63</v>
      </c>
      <c r="I1238" s="26"/>
      <c r="J1238" s="30" t="s">
        <v>121</v>
      </c>
      <c r="K1238" s="28"/>
      <c r="L1238" s="25"/>
      <c r="M1238" s="26"/>
    </row>
    <row r="1239" spans="1:13" ht="15">
      <c r="A1239" s="68"/>
      <c r="B1239" s="68"/>
      <c r="C1239" s="68"/>
      <c r="D1239" s="68"/>
      <c r="E1239" s="29" t="s">
        <v>951</v>
      </c>
      <c r="F1239" s="26">
        <v>2</v>
      </c>
      <c r="G1239" s="26">
        <v>21</v>
      </c>
      <c r="H1239" s="26">
        <v>42</v>
      </c>
      <c r="I1239" s="26"/>
      <c r="J1239" s="30" t="s">
        <v>121</v>
      </c>
      <c r="K1239" s="28"/>
      <c r="L1239" s="25"/>
      <c r="M1239" s="26"/>
    </row>
    <row r="1240" spans="1:13" ht="15">
      <c r="A1240" s="68"/>
      <c r="B1240" s="68"/>
      <c r="C1240" s="68"/>
      <c r="D1240" s="68"/>
      <c r="E1240" s="29" t="s">
        <v>952</v>
      </c>
      <c r="F1240" s="26">
        <v>17</v>
      </c>
      <c r="G1240" s="26">
        <v>20.89584</v>
      </c>
      <c r="H1240" s="26">
        <v>355.22928000000002</v>
      </c>
      <c r="I1240" s="26"/>
      <c r="J1240" s="30" t="s">
        <v>121</v>
      </c>
      <c r="K1240" s="28"/>
      <c r="L1240" s="25"/>
      <c r="M1240" s="26"/>
    </row>
    <row r="1241" spans="1:13" ht="15">
      <c r="A1241" s="68"/>
      <c r="B1241" s="68"/>
      <c r="C1241" s="68"/>
      <c r="D1241" s="68"/>
      <c r="E1241" s="29" t="s">
        <v>955</v>
      </c>
      <c r="F1241" s="26">
        <v>52</v>
      </c>
      <c r="G1241" s="26">
        <v>19.8</v>
      </c>
      <c r="H1241" s="26">
        <v>1029.5999999999999</v>
      </c>
      <c r="I1241" s="26"/>
      <c r="J1241" s="30" t="s">
        <v>121</v>
      </c>
      <c r="K1241" s="28"/>
      <c r="L1241" s="25"/>
      <c r="M1241" s="26"/>
    </row>
    <row r="1242" spans="1:13" ht="15">
      <c r="A1242" s="68"/>
      <c r="B1242" s="68"/>
      <c r="C1242" s="68"/>
      <c r="D1242" s="68"/>
      <c r="E1242" s="29" t="s">
        <v>955</v>
      </c>
      <c r="F1242" s="26">
        <v>48</v>
      </c>
      <c r="G1242" s="26">
        <v>21</v>
      </c>
      <c r="H1242" s="26">
        <v>1008</v>
      </c>
      <c r="I1242" s="26"/>
      <c r="J1242" s="30" t="s">
        <v>121</v>
      </c>
      <c r="K1242" s="28"/>
      <c r="L1242" s="25"/>
      <c r="M1242" s="26"/>
    </row>
    <row r="1243" spans="1:13" ht="15">
      <c r="A1243" s="68"/>
      <c r="B1243" s="68"/>
      <c r="C1243" s="68"/>
      <c r="D1243" s="68"/>
      <c r="E1243" s="29" t="s">
        <v>1930</v>
      </c>
      <c r="F1243" s="26">
        <v>10</v>
      </c>
      <c r="G1243" s="26">
        <v>19.8</v>
      </c>
      <c r="H1243" s="26">
        <v>198</v>
      </c>
      <c r="I1243" s="26"/>
      <c r="J1243" s="30" t="s">
        <v>121</v>
      </c>
      <c r="K1243" s="28"/>
      <c r="L1243" s="25"/>
      <c r="M1243" s="26"/>
    </row>
    <row r="1244" spans="1:13" ht="13.5" customHeight="1">
      <c r="A1244" s="68"/>
      <c r="B1244" s="68"/>
      <c r="C1244" s="68"/>
      <c r="D1244" s="68"/>
      <c r="E1244" s="29" t="s">
        <v>1931</v>
      </c>
      <c r="F1244" s="26">
        <v>423</v>
      </c>
      <c r="G1244" s="26">
        <v>19.8</v>
      </c>
      <c r="H1244" s="26">
        <v>8375.4</v>
      </c>
      <c r="I1244" s="26"/>
      <c r="J1244" s="30" t="s">
        <v>121</v>
      </c>
      <c r="K1244" s="28"/>
      <c r="L1244" s="25"/>
      <c r="M1244" s="26"/>
    </row>
    <row r="1245" spans="1:13" ht="15">
      <c r="A1245" s="68"/>
      <c r="B1245" s="68"/>
      <c r="C1245" s="68"/>
      <c r="D1245" s="68"/>
      <c r="E1245" s="29" t="s">
        <v>1932</v>
      </c>
      <c r="F1245" s="26">
        <v>496</v>
      </c>
      <c r="G1245" s="26">
        <v>19.8</v>
      </c>
      <c r="H1245" s="26">
        <v>9820.7999999999993</v>
      </c>
      <c r="I1245" s="26"/>
      <c r="J1245" s="30" t="s">
        <v>121</v>
      </c>
      <c r="K1245" s="28"/>
      <c r="L1245" s="25"/>
      <c r="M1245" s="26"/>
    </row>
    <row r="1246" spans="1:13" ht="15">
      <c r="A1246" s="68"/>
      <c r="B1246" s="68"/>
      <c r="C1246" s="68"/>
      <c r="D1246" s="68"/>
      <c r="E1246" s="29" t="s">
        <v>1933</v>
      </c>
      <c r="F1246" s="26">
        <v>30</v>
      </c>
      <c r="G1246" s="26">
        <v>19.8</v>
      </c>
      <c r="H1246" s="26">
        <v>594</v>
      </c>
      <c r="I1246" s="26"/>
      <c r="J1246" s="30" t="s">
        <v>121</v>
      </c>
      <c r="K1246" s="28"/>
      <c r="L1246" s="25"/>
      <c r="M1246" s="26"/>
    </row>
    <row r="1247" spans="1:13" ht="15">
      <c r="A1247" s="68"/>
      <c r="B1247" s="68"/>
      <c r="C1247" s="68"/>
      <c r="D1247" s="68"/>
      <c r="E1247" s="29" t="s">
        <v>1933</v>
      </c>
      <c r="F1247" s="26">
        <v>56</v>
      </c>
      <c r="G1247" s="26">
        <v>21</v>
      </c>
      <c r="H1247" s="26">
        <v>1176</v>
      </c>
      <c r="I1247" s="26"/>
      <c r="J1247" s="30" t="s">
        <v>121</v>
      </c>
      <c r="K1247" s="28"/>
      <c r="L1247" s="25"/>
      <c r="M1247" s="26"/>
    </row>
    <row r="1248" spans="1:13" ht="15">
      <c r="A1248" s="68"/>
      <c r="B1248" s="68"/>
      <c r="C1248" s="68"/>
      <c r="D1248" s="68"/>
      <c r="E1248" s="29" t="s">
        <v>1934</v>
      </c>
      <c r="F1248" s="26">
        <v>199</v>
      </c>
      <c r="G1248" s="26">
        <v>19.8</v>
      </c>
      <c r="H1248" s="26">
        <v>3940.2</v>
      </c>
      <c r="I1248" s="26"/>
      <c r="J1248" s="30" t="s">
        <v>121</v>
      </c>
      <c r="K1248" s="28"/>
      <c r="L1248" s="25"/>
      <c r="M1248" s="26"/>
    </row>
    <row r="1249" spans="1:13" ht="15">
      <c r="A1249" s="68"/>
      <c r="B1249" s="68"/>
      <c r="C1249" s="68"/>
      <c r="D1249" s="68"/>
      <c r="E1249" s="29" t="s">
        <v>1935</v>
      </c>
      <c r="F1249" s="26">
        <v>13</v>
      </c>
      <c r="G1249" s="26">
        <v>19.8</v>
      </c>
      <c r="H1249" s="26">
        <v>257.39999999999998</v>
      </c>
      <c r="I1249" s="26"/>
      <c r="J1249" s="30" t="s">
        <v>121</v>
      </c>
      <c r="K1249" s="28"/>
      <c r="L1249" s="25"/>
      <c r="M1249" s="26"/>
    </row>
    <row r="1250" spans="1:13" ht="15">
      <c r="A1250" s="68"/>
      <c r="B1250" s="68"/>
      <c r="C1250" s="68"/>
      <c r="D1250" s="68"/>
      <c r="E1250" s="29" t="s">
        <v>1936</v>
      </c>
      <c r="F1250" s="26">
        <v>161</v>
      </c>
      <c r="G1250" s="26">
        <v>21.78</v>
      </c>
      <c r="H1250" s="26">
        <v>3506.58</v>
      </c>
      <c r="I1250" s="26"/>
      <c r="J1250" s="30" t="s">
        <v>121</v>
      </c>
      <c r="K1250" s="28"/>
      <c r="L1250" s="25"/>
      <c r="M1250" s="26"/>
    </row>
    <row r="1251" spans="1:13" ht="15">
      <c r="A1251" s="68"/>
      <c r="B1251" s="68"/>
      <c r="C1251" s="68"/>
      <c r="D1251" s="68"/>
      <c r="E1251" s="29" t="s">
        <v>1937</v>
      </c>
      <c r="F1251" s="26">
        <v>118</v>
      </c>
      <c r="G1251" s="26">
        <v>21.78</v>
      </c>
      <c r="H1251" s="26">
        <v>2570.04</v>
      </c>
      <c r="I1251" s="26"/>
      <c r="J1251" s="30" t="s">
        <v>121</v>
      </c>
      <c r="K1251" s="28"/>
      <c r="L1251" s="25"/>
      <c r="M1251" s="26"/>
    </row>
    <row r="1252" spans="1:13" ht="15">
      <c r="A1252" s="68"/>
      <c r="B1252" s="68"/>
      <c r="C1252" s="68"/>
      <c r="D1252" s="68"/>
      <c r="E1252" s="29" t="s">
        <v>1938</v>
      </c>
      <c r="F1252" s="26">
        <v>180</v>
      </c>
      <c r="G1252" s="26">
        <v>21.78</v>
      </c>
      <c r="H1252" s="26">
        <v>3920.4</v>
      </c>
      <c r="I1252" s="26"/>
      <c r="J1252" s="30" t="s">
        <v>121</v>
      </c>
      <c r="K1252" s="28"/>
      <c r="L1252" s="25"/>
      <c r="M1252" s="26"/>
    </row>
    <row r="1253" spans="1:13" ht="15">
      <c r="A1253" s="68"/>
      <c r="B1253" s="68"/>
      <c r="C1253" s="68"/>
      <c r="D1253" s="68"/>
      <c r="E1253" s="29" t="s">
        <v>1939</v>
      </c>
      <c r="F1253" s="26">
        <v>114</v>
      </c>
      <c r="G1253" s="26">
        <v>21.78</v>
      </c>
      <c r="H1253" s="26">
        <v>2482.92</v>
      </c>
      <c r="I1253" s="26"/>
      <c r="J1253" s="30" t="s">
        <v>121</v>
      </c>
      <c r="K1253" s="28"/>
      <c r="L1253" s="25"/>
      <c r="M1253" s="26"/>
    </row>
    <row r="1254" spans="1:13" ht="15">
      <c r="A1254" s="68"/>
      <c r="B1254" s="68"/>
      <c r="C1254" s="68"/>
      <c r="D1254" s="68"/>
      <c r="E1254" s="29" t="s">
        <v>1940</v>
      </c>
      <c r="F1254" s="26">
        <v>56</v>
      </c>
      <c r="G1254" s="26">
        <v>21.78</v>
      </c>
      <c r="H1254" s="26">
        <v>1219.68</v>
      </c>
      <c r="I1254" s="26"/>
      <c r="J1254" s="30" t="s">
        <v>121</v>
      </c>
      <c r="K1254" s="28"/>
      <c r="L1254" s="25"/>
      <c r="M1254" s="26"/>
    </row>
    <row r="1255" spans="1:13" ht="15">
      <c r="A1255" s="68"/>
      <c r="B1255" s="68"/>
      <c r="C1255" s="68"/>
      <c r="D1255" s="68"/>
      <c r="E1255" s="29" t="s">
        <v>957</v>
      </c>
      <c r="F1255" s="26">
        <v>59</v>
      </c>
      <c r="G1255" s="26">
        <v>10.5</v>
      </c>
      <c r="H1255" s="26">
        <v>619.5</v>
      </c>
      <c r="I1255" s="26"/>
      <c r="J1255" s="30" t="s">
        <v>121</v>
      </c>
      <c r="K1255" s="28"/>
      <c r="L1255" s="25"/>
      <c r="M1255" s="26"/>
    </row>
    <row r="1256" spans="1:13" ht="15">
      <c r="A1256" s="68"/>
      <c r="B1256" s="68"/>
      <c r="C1256" s="68"/>
      <c r="D1256" s="68"/>
      <c r="E1256" s="29" t="s">
        <v>1941</v>
      </c>
      <c r="F1256" s="26">
        <v>105</v>
      </c>
      <c r="G1256" s="26">
        <v>5.7228000000000003</v>
      </c>
      <c r="H1256" s="26">
        <v>600.89400000000001</v>
      </c>
      <c r="I1256" s="26"/>
      <c r="J1256" s="30" t="s">
        <v>121</v>
      </c>
      <c r="K1256" s="28"/>
      <c r="L1256" s="25"/>
      <c r="M1256" s="26"/>
    </row>
    <row r="1257" spans="1:13" ht="15">
      <c r="A1257" s="68"/>
      <c r="B1257" s="68"/>
      <c r="C1257" s="68"/>
      <c r="D1257" s="68"/>
      <c r="E1257" s="29" t="s">
        <v>959</v>
      </c>
      <c r="F1257" s="26">
        <v>2</v>
      </c>
      <c r="G1257" s="26">
        <v>21</v>
      </c>
      <c r="H1257" s="26">
        <v>42</v>
      </c>
      <c r="I1257" s="26"/>
      <c r="J1257" s="30" t="s">
        <v>121</v>
      </c>
      <c r="K1257" s="28"/>
      <c r="L1257" s="25"/>
      <c r="M1257" s="26"/>
    </row>
    <row r="1258" spans="1:13" ht="15">
      <c r="A1258" s="68"/>
      <c r="B1258" s="68"/>
      <c r="C1258" s="68"/>
      <c r="D1258" s="68"/>
      <c r="E1258" s="29" t="s">
        <v>1942</v>
      </c>
      <c r="F1258" s="26">
        <v>32</v>
      </c>
      <c r="G1258" s="26">
        <v>10.4</v>
      </c>
      <c r="H1258" s="26">
        <v>332.8</v>
      </c>
      <c r="I1258" s="26"/>
      <c r="J1258" s="30" t="s">
        <v>121</v>
      </c>
      <c r="K1258" s="28"/>
      <c r="L1258" s="25"/>
      <c r="M1258" s="26"/>
    </row>
    <row r="1259" spans="1:13" ht="15">
      <c r="A1259" s="68"/>
      <c r="B1259" s="68"/>
      <c r="C1259" s="68"/>
      <c r="D1259" s="68"/>
      <c r="E1259" s="29" t="s">
        <v>1943</v>
      </c>
      <c r="F1259" s="26">
        <v>19</v>
      </c>
      <c r="G1259" s="26">
        <v>19.8</v>
      </c>
      <c r="H1259" s="26">
        <v>376.2</v>
      </c>
      <c r="I1259" s="26"/>
      <c r="J1259" s="30" t="s">
        <v>121</v>
      </c>
      <c r="K1259" s="28"/>
      <c r="L1259" s="25"/>
      <c r="M1259" s="26"/>
    </row>
    <row r="1260" spans="1:13" ht="15">
      <c r="A1260" s="68"/>
      <c r="B1260" s="68"/>
      <c r="C1260" s="68"/>
      <c r="D1260" s="68"/>
      <c r="E1260" s="29" t="s">
        <v>1944</v>
      </c>
      <c r="F1260" s="26">
        <v>85</v>
      </c>
      <c r="G1260" s="26">
        <v>19.8</v>
      </c>
      <c r="H1260" s="26">
        <v>1683</v>
      </c>
      <c r="I1260" s="26"/>
      <c r="J1260" s="30" t="s">
        <v>121</v>
      </c>
      <c r="K1260" s="28"/>
      <c r="L1260" s="25"/>
      <c r="M1260" s="26"/>
    </row>
    <row r="1261" spans="1:13" ht="15">
      <c r="A1261" s="68"/>
      <c r="B1261" s="68"/>
      <c r="C1261" s="68"/>
      <c r="D1261" s="68"/>
      <c r="E1261" s="29" t="s">
        <v>1945</v>
      </c>
      <c r="F1261" s="26">
        <v>8</v>
      </c>
      <c r="G1261" s="26">
        <v>10.4</v>
      </c>
      <c r="H1261" s="26">
        <v>83.2</v>
      </c>
      <c r="I1261" s="26"/>
      <c r="J1261" s="30" t="s">
        <v>121</v>
      </c>
      <c r="K1261" s="28"/>
      <c r="L1261" s="25"/>
      <c r="M1261" s="26"/>
    </row>
    <row r="1262" spans="1:13" ht="15">
      <c r="A1262" s="68"/>
      <c r="B1262" s="68"/>
      <c r="C1262" s="68"/>
      <c r="D1262" s="68"/>
      <c r="E1262" s="29" t="s">
        <v>1946</v>
      </c>
      <c r="F1262" s="26">
        <v>1</v>
      </c>
      <c r="G1262" s="26">
        <v>6.05</v>
      </c>
      <c r="H1262" s="26">
        <v>6.05</v>
      </c>
      <c r="I1262" s="26"/>
      <c r="J1262" s="30" t="s">
        <v>121</v>
      </c>
      <c r="K1262" s="28"/>
      <c r="L1262" s="25"/>
      <c r="M1262" s="26"/>
    </row>
    <row r="1263" spans="1:13" ht="15">
      <c r="A1263" s="68"/>
      <c r="B1263" s="68"/>
      <c r="C1263" s="68"/>
      <c r="D1263" s="68"/>
      <c r="E1263" s="29" t="s">
        <v>1947</v>
      </c>
      <c r="F1263" s="26">
        <v>1</v>
      </c>
      <c r="G1263" s="26">
        <v>6.05</v>
      </c>
      <c r="H1263" s="26">
        <v>6.05</v>
      </c>
      <c r="I1263" s="26"/>
      <c r="J1263" s="30" t="s">
        <v>121</v>
      </c>
      <c r="K1263" s="28"/>
      <c r="L1263" s="25"/>
      <c r="M1263" s="26"/>
    </row>
    <row r="1264" spans="1:13" ht="15">
      <c r="A1264" s="68"/>
      <c r="B1264" s="68"/>
      <c r="C1264" s="68"/>
      <c r="D1264" s="68"/>
      <c r="E1264" s="29" t="s">
        <v>963</v>
      </c>
      <c r="F1264" s="26">
        <v>9</v>
      </c>
      <c r="G1264" s="26">
        <v>14</v>
      </c>
      <c r="H1264" s="26">
        <v>126</v>
      </c>
      <c r="I1264" s="26"/>
      <c r="J1264" s="30" t="s">
        <v>121</v>
      </c>
      <c r="K1264" s="28"/>
      <c r="L1264" s="25"/>
      <c r="M1264" s="26"/>
    </row>
    <row r="1265" spans="1:13" ht="15">
      <c r="A1265" s="68"/>
      <c r="B1265" s="68"/>
      <c r="C1265" s="68"/>
      <c r="D1265" s="68"/>
      <c r="E1265" s="29" t="s">
        <v>1948</v>
      </c>
      <c r="F1265" s="26">
        <v>7</v>
      </c>
      <c r="G1265" s="26">
        <v>12.368399999999999</v>
      </c>
      <c r="H1265" s="26">
        <v>86.578800000000001</v>
      </c>
      <c r="I1265" s="26"/>
      <c r="J1265" s="30" t="s">
        <v>121</v>
      </c>
      <c r="K1265" s="28"/>
      <c r="L1265" s="25"/>
      <c r="M1265" s="26"/>
    </row>
    <row r="1266" spans="1:13" ht="15">
      <c r="A1266" s="68"/>
      <c r="B1266" s="68"/>
      <c r="C1266" s="68"/>
      <c r="D1266" s="68"/>
      <c r="E1266" s="29" t="s">
        <v>1949</v>
      </c>
      <c r="F1266" s="26">
        <v>42</v>
      </c>
      <c r="G1266" s="26">
        <v>13.2</v>
      </c>
      <c r="H1266" s="26">
        <v>554.4</v>
      </c>
      <c r="I1266" s="26"/>
      <c r="J1266" s="30" t="s">
        <v>121</v>
      </c>
      <c r="K1266" s="28"/>
      <c r="L1266" s="25"/>
      <c r="M1266" s="26"/>
    </row>
    <row r="1267" spans="1:13" ht="15">
      <c r="A1267" s="68"/>
      <c r="B1267" s="68"/>
      <c r="C1267" s="68"/>
      <c r="D1267" s="68"/>
      <c r="E1267" s="29" t="s">
        <v>1950</v>
      </c>
      <c r="F1267" s="26">
        <v>30</v>
      </c>
      <c r="G1267" s="26">
        <v>14.52</v>
      </c>
      <c r="H1267" s="26">
        <v>435.6</v>
      </c>
      <c r="I1267" s="26"/>
      <c r="J1267" s="30" t="s">
        <v>121</v>
      </c>
      <c r="K1267" s="28"/>
      <c r="L1267" s="25"/>
      <c r="M1267" s="26"/>
    </row>
    <row r="1268" spans="1:13" ht="15">
      <c r="A1268" s="68"/>
      <c r="B1268" s="68"/>
      <c r="C1268" s="68"/>
      <c r="D1268" s="68"/>
      <c r="E1268" s="29" t="s">
        <v>1951</v>
      </c>
      <c r="F1268" s="26">
        <v>145</v>
      </c>
      <c r="G1268" s="26">
        <v>14.52</v>
      </c>
      <c r="H1268" s="26">
        <v>2105.4</v>
      </c>
      <c r="I1268" s="26"/>
      <c r="J1268" s="30" t="s">
        <v>121</v>
      </c>
      <c r="K1268" s="28"/>
      <c r="L1268" s="25"/>
      <c r="M1268" s="26"/>
    </row>
    <row r="1269" spans="1:13" ht="15">
      <c r="A1269" s="68"/>
      <c r="B1269" s="68"/>
      <c r="C1269" s="68"/>
      <c r="D1269" s="68"/>
      <c r="E1269" s="29" t="s">
        <v>1952</v>
      </c>
      <c r="F1269" s="26">
        <v>60</v>
      </c>
      <c r="G1269" s="26">
        <v>14.52</v>
      </c>
      <c r="H1269" s="26">
        <v>871.2</v>
      </c>
      <c r="I1269" s="26"/>
      <c r="J1269" s="30" t="s">
        <v>121</v>
      </c>
      <c r="K1269" s="28"/>
      <c r="L1269" s="25"/>
      <c r="M1269" s="26"/>
    </row>
    <row r="1270" spans="1:13" ht="15">
      <c r="A1270" s="68"/>
      <c r="B1270" s="68"/>
      <c r="C1270" s="68"/>
      <c r="D1270" s="68"/>
      <c r="E1270" s="29" t="s">
        <v>1953</v>
      </c>
      <c r="F1270" s="26">
        <v>64</v>
      </c>
      <c r="G1270" s="26">
        <v>14.52</v>
      </c>
      <c r="H1270" s="26">
        <v>929.28</v>
      </c>
      <c r="I1270" s="26"/>
      <c r="J1270" s="30" t="s">
        <v>121</v>
      </c>
      <c r="K1270" s="28"/>
      <c r="L1270" s="25"/>
      <c r="M1270" s="26"/>
    </row>
    <row r="1271" spans="1:13" ht="15">
      <c r="A1271" s="68"/>
      <c r="B1271" s="68"/>
      <c r="C1271" s="68"/>
      <c r="D1271" s="68"/>
      <c r="E1271" s="29" t="s">
        <v>967</v>
      </c>
      <c r="F1271" s="26">
        <v>9</v>
      </c>
      <c r="G1271" s="26">
        <v>14</v>
      </c>
      <c r="H1271" s="26">
        <v>126</v>
      </c>
      <c r="I1271" s="26"/>
      <c r="J1271" s="30" t="s">
        <v>121</v>
      </c>
      <c r="K1271" s="28"/>
      <c r="L1271" s="25"/>
      <c r="M1271" s="26"/>
    </row>
    <row r="1272" spans="1:13" ht="15">
      <c r="A1272" s="68"/>
      <c r="B1272" s="68"/>
      <c r="C1272" s="68"/>
      <c r="D1272" s="68"/>
      <c r="E1272" s="29" t="s">
        <v>1954</v>
      </c>
      <c r="F1272" s="26">
        <v>7</v>
      </c>
      <c r="G1272" s="26">
        <v>14</v>
      </c>
      <c r="H1272" s="26">
        <v>98</v>
      </c>
      <c r="I1272" s="26"/>
      <c r="J1272" s="30" t="s">
        <v>121</v>
      </c>
      <c r="K1272" s="28"/>
      <c r="L1272" s="25"/>
      <c r="M1272" s="26"/>
    </row>
    <row r="1273" spans="1:13" ht="15">
      <c r="A1273" s="68"/>
      <c r="B1273" s="68"/>
      <c r="C1273" s="68"/>
      <c r="D1273" s="68"/>
      <c r="E1273" s="29" t="s">
        <v>1955</v>
      </c>
      <c r="F1273" s="26">
        <v>21</v>
      </c>
      <c r="G1273" s="26">
        <v>13.2</v>
      </c>
      <c r="H1273" s="26">
        <v>277.2</v>
      </c>
      <c r="I1273" s="26"/>
      <c r="J1273" s="30" t="s">
        <v>121</v>
      </c>
      <c r="K1273" s="28"/>
      <c r="L1273" s="25"/>
      <c r="M1273" s="26"/>
    </row>
    <row r="1274" spans="1:13" ht="15">
      <c r="A1274" s="68"/>
      <c r="B1274" s="68"/>
      <c r="C1274" s="68"/>
      <c r="D1274" s="68"/>
      <c r="E1274" s="29" t="s">
        <v>1955</v>
      </c>
      <c r="F1274" s="26">
        <v>4</v>
      </c>
      <c r="G1274" s="26">
        <v>14</v>
      </c>
      <c r="H1274" s="26">
        <v>56</v>
      </c>
      <c r="I1274" s="26"/>
      <c r="J1274" s="30" t="s">
        <v>121</v>
      </c>
      <c r="K1274" s="28"/>
      <c r="L1274" s="25"/>
      <c r="M1274" s="26"/>
    </row>
    <row r="1275" spans="1:13" ht="15">
      <c r="A1275" s="68"/>
      <c r="B1275" s="68"/>
      <c r="C1275" s="68"/>
      <c r="D1275" s="68"/>
      <c r="E1275" s="29" t="s">
        <v>1956</v>
      </c>
      <c r="F1275" s="26">
        <v>159</v>
      </c>
      <c r="G1275" s="26">
        <v>13.2</v>
      </c>
      <c r="H1275" s="26">
        <v>2098.8000000000002</v>
      </c>
      <c r="I1275" s="26"/>
      <c r="J1275" s="30" t="s">
        <v>121</v>
      </c>
      <c r="K1275" s="28"/>
      <c r="L1275" s="25"/>
      <c r="M1275" s="26"/>
    </row>
    <row r="1276" spans="1:13" ht="15">
      <c r="A1276" s="68"/>
      <c r="B1276" s="68"/>
      <c r="C1276" s="68"/>
      <c r="D1276" s="68"/>
      <c r="E1276" s="29" t="s">
        <v>1957</v>
      </c>
      <c r="F1276" s="26">
        <v>107</v>
      </c>
      <c r="G1276" s="26">
        <v>14.52</v>
      </c>
      <c r="H1276" s="26">
        <v>1553.64</v>
      </c>
      <c r="I1276" s="26"/>
      <c r="J1276" s="30" t="s">
        <v>121</v>
      </c>
      <c r="K1276" s="28"/>
      <c r="L1276" s="25"/>
      <c r="M1276" s="26"/>
    </row>
    <row r="1277" spans="1:13" ht="15">
      <c r="A1277" s="68"/>
      <c r="B1277" s="68"/>
      <c r="C1277" s="68"/>
      <c r="D1277" s="68"/>
      <c r="E1277" s="29" t="s">
        <v>1958</v>
      </c>
      <c r="F1277" s="26">
        <v>244</v>
      </c>
      <c r="G1277" s="26">
        <v>14.52</v>
      </c>
      <c r="H1277" s="26">
        <v>3542.88</v>
      </c>
      <c r="I1277" s="26"/>
      <c r="J1277" s="30" t="s">
        <v>121</v>
      </c>
      <c r="K1277" s="28"/>
      <c r="L1277" s="25"/>
      <c r="M1277" s="26"/>
    </row>
    <row r="1278" spans="1:13" ht="15">
      <c r="A1278" s="68"/>
      <c r="B1278" s="68"/>
      <c r="C1278" s="68"/>
      <c r="D1278" s="68"/>
      <c r="E1278" s="29" t="s">
        <v>1959</v>
      </c>
      <c r="F1278" s="26">
        <v>250</v>
      </c>
      <c r="G1278" s="26">
        <v>14.52</v>
      </c>
      <c r="H1278" s="26">
        <v>3630</v>
      </c>
      <c r="I1278" s="26"/>
      <c r="J1278" s="30" t="s">
        <v>121</v>
      </c>
      <c r="K1278" s="28"/>
      <c r="L1278" s="25"/>
      <c r="M1278" s="26"/>
    </row>
    <row r="1279" spans="1:13" ht="15">
      <c r="A1279" s="68"/>
      <c r="B1279" s="68"/>
      <c r="C1279" s="68"/>
      <c r="D1279" s="68"/>
      <c r="E1279" s="29" t="s">
        <v>1960</v>
      </c>
      <c r="F1279" s="26">
        <v>20</v>
      </c>
      <c r="G1279" s="26">
        <v>14.52</v>
      </c>
      <c r="H1279" s="26">
        <v>290.39999999999998</v>
      </c>
      <c r="I1279" s="26"/>
      <c r="J1279" s="30" t="s">
        <v>121</v>
      </c>
      <c r="K1279" s="28"/>
      <c r="L1279" s="25"/>
      <c r="M1279" s="26"/>
    </row>
    <row r="1280" spans="1:13" s="49" customFormat="1" ht="14.25">
      <c r="A1280" s="68">
        <v>19</v>
      </c>
      <c r="B1280" s="68" t="s">
        <v>57</v>
      </c>
      <c r="C1280" s="66" t="s">
        <v>64</v>
      </c>
      <c r="D1280" s="66"/>
      <c r="E1280" s="75"/>
      <c r="F1280" s="45">
        <v>7715</v>
      </c>
      <c r="G1280" s="45"/>
      <c r="H1280" s="45">
        <f t="shared" ref="H1280" si="13">SUM(H1281,H1289,H1296,H1311)</f>
        <v>112715.88906</v>
      </c>
      <c r="I1280" s="45">
        <f>SUM(I1281:I1333)</f>
        <v>112716</v>
      </c>
      <c r="J1280" s="46"/>
      <c r="K1280" s="47">
        <f>SUM(K1281,K1289,K1296,K1311)</f>
        <v>11524</v>
      </c>
      <c r="L1280" s="44">
        <v>11524</v>
      </c>
      <c r="M1280" s="45">
        <v>101192</v>
      </c>
    </row>
    <row r="1281" spans="1:13" ht="15">
      <c r="A1281" s="68"/>
      <c r="B1281" s="68"/>
      <c r="C1281" s="68">
        <v>1</v>
      </c>
      <c r="D1281" s="68" t="s">
        <v>972</v>
      </c>
      <c r="E1281" s="29" t="s">
        <v>118</v>
      </c>
      <c r="F1281" s="26">
        <v>1338</v>
      </c>
      <c r="G1281" s="26"/>
      <c r="H1281" s="26">
        <v>19163.64</v>
      </c>
      <c r="I1281" s="26">
        <f>ROUND(H1281,0)</f>
        <v>19164</v>
      </c>
      <c r="J1281" s="27"/>
      <c r="K1281" s="28">
        <v>2166</v>
      </c>
      <c r="L1281" s="25">
        <v>2166</v>
      </c>
      <c r="M1281" s="26">
        <v>16998</v>
      </c>
    </row>
    <row r="1282" spans="1:13" ht="15">
      <c r="A1282" s="68"/>
      <c r="B1282" s="68"/>
      <c r="C1282" s="68"/>
      <c r="D1282" s="68"/>
      <c r="E1282" s="29" t="s">
        <v>1961</v>
      </c>
      <c r="F1282" s="26">
        <v>78</v>
      </c>
      <c r="G1282" s="26">
        <v>21.78</v>
      </c>
      <c r="H1282" s="26">
        <v>1698.84</v>
      </c>
      <c r="I1282" s="26"/>
      <c r="J1282" s="30" t="s">
        <v>121</v>
      </c>
      <c r="K1282" s="28"/>
      <c r="L1282" s="25"/>
      <c r="M1282" s="26"/>
    </row>
    <row r="1283" spans="1:13" ht="15">
      <c r="A1283" s="68"/>
      <c r="B1283" s="68"/>
      <c r="C1283" s="68"/>
      <c r="D1283" s="68"/>
      <c r="E1283" s="29" t="s">
        <v>1962</v>
      </c>
      <c r="F1283" s="26">
        <v>24</v>
      </c>
      <c r="G1283" s="26">
        <v>21.78</v>
      </c>
      <c r="H1283" s="26">
        <v>522.72</v>
      </c>
      <c r="I1283" s="26"/>
      <c r="J1283" s="30" t="s">
        <v>121</v>
      </c>
      <c r="K1283" s="28"/>
      <c r="L1283" s="25"/>
      <c r="M1283" s="26"/>
    </row>
    <row r="1284" spans="1:13" ht="15">
      <c r="A1284" s="68"/>
      <c r="B1284" s="68"/>
      <c r="C1284" s="68"/>
      <c r="D1284" s="68"/>
      <c r="E1284" s="29" t="s">
        <v>974</v>
      </c>
      <c r="F1284" s="26">
        <v>38</v>
      </c>
      <c r="G1284" s="26">
        <v>14</v>
      </c>
      <c r="H1284" s="26">
        <v>532</v>
      </c>
      <c r="I1284" s="26"/>
      <c r="J1284" s="30" t="s">
        <v>121</v>
      </c>
      <c r="K1284" s="28"/>
      <c r="L1284" s="25"/>
      <c r="M1284" s="26"/>
    </row>
    <row r="1285" spans="1:13" ht="15">
      <c r="A1285" s="68"/>
      <c r="B1285" s="68"/>
      <c r="C1285" s="68"/>
      <c r="D1285" s="68"/>
      <c r="E1285" s="29" t="s">
        <v>1963</v>
      </c>
      <c r="F1285" s="26">
        <v>90</v>
      </c>
      <c r="G1285" s="26">
        <v>14.52</v>
      </c>
      <c r="H1285" s="26">
        <v>1306.8</v>
      </c>
      <c r="I1285" s="26"/>
      <c r="J1285" s="30" t="s">
        <v>121</v>
      </c>
      <c r="K1285" s="28"/>
      <c r="L1285" s="25"/>
      <c r="M1285" s="26"/>
    </row>
    <row r="1286" spans="1:13" ht="15">
      <c r="A1286" s="68"/>
      <c r="B1286" s="68"/>
      <c r="C1286" s="68"/>
      <c r="D1286" s="68"/>
      <c r="E1286" s="29" t="s">
        <v>976</v>
      </c>
      <c r="F1286" s="26">
        <v>13</v>
      </c>
      <c r="G1286" s="26">
        <v>14</v>
      </c>
      <c r="H1286" s="26">
        <v>182</v>
      </c>
      <c r="I1286" s="26"/>
      <c r="J1286" s="30" t="s">
        <v>121</v>
      </c>
      <c r="K1286" s="28"/>
      <c r="L1286" s="25"/>
      <c r="M1286" s="26"/>
    </row>
    <row r="1287" spans="1:13" ht="15">
      <c r="A1287" s="68"/>
      <c r="B1287" s="68"/>
      <c r="C1287" s="68"/>
      <c r="D1287" s="68"/>
      <c r="E1287" s="29" t="s">
        <v>1964</v>
      </c>
      <c r="F1287" s="26">
        <v>354</v>
      </c>
      <c r="G1287" s="26">
        <v>14.52</v>
      </c>
      <c r="H1287" s="26">
        <v>5140.08</v>
      </c>
      <c r="I1287" s="26"/>
      <c r="J1287" s="30" t="s">
        <v>121</v>
      </c>
      <c r="K1287" s="28"/>
      <c r="L1287" s="25"/>
      <c r="M1287" s="26"/>
    </row>
    <row r="1288" spans="1:13" ht="15">
      <c r="A1288" s="68"/>
      <c r="B1288" s="68"/>
      <c r="C1288" s="68"/>
      <c r="D1288" s="68"/>
      <c r="E1288" s="29" t="s">
        <v>1965</v>
      </c>
      <c r="F1288" s="26">
        <v>741</v>
      </c>
      <c r="G1288" s="26">
        <v>13.2</v>
      </c>
      <c r="H1288" s="26">
        <v>9781.2000000000007</v>
      </c>
      <c r="I1288" s="26"/>
      <c r="J1288" s="30" t="s">
        <v>121</v>
      </c>
      <c r="K1288" s="28"/>
      <c r="L1288" s="25"/>
      <c r="M1288" s="26"/>
    </row>
    <row r="1289" spans="1:13" ht="15">
      <c r="A1289" s="68"/>
      <c r="B1289" s="68"/>
      <c r="C1289" s="68">
        <v>2</v>
      </c>
      <c r="D1289" s="68" t="s">
        <v>977</v>
      </c>
      <c r="E1289" s="29" t="s">
        <v>118</v>
      </c>
      <c r="F1289" s="26">
        <v>3691</v>
      </c>
      <c r="G1289" s="26"/>
      <c r="H1289" s="26">
        <f t="shared" ref="H1289" si="14">SUM(H1290:H1295)</f>
        <v>64242.600000000006</v>
      </c>
      <c r="I1289" s="26">
        <f>ROUND(H1289,0)</f>
        <v>64243</v>
      </c>
      <c r="J1289" s="27"/>
      <c r="K1289" s="28">
        <v>9358</v>
      </c>
      <c r="L1289" s="25">
        <v>9358</v>
      </c>
      <c r="M1289" s="26">
        <v>54885</v>
      </c>
    </row>
    <row r="1290" spans="1:13" ht="15">
      <c r="A1290" s="68"/>
      <c r="B1290" s="68"/>
      <c r="C1290" s="68"/>
      <c r="D1290" s="68"/>
      <c r="E1290" s="29" t="s">
        <v>978</v>
      </c>
      <c r="F1290" s="26">
        <v>5</v>
      </c>
      <c r="G1290" s="26">
        <v>30</v>
      </c>
      <c r="H1290" s="26">
        <v>150</v>
      </c>
      <c r="I1290" s="26"/>
      <c r="J1290" s="30" t="s">
        <v>121</v>
      </c>
      <c r="K1290" s="28"/>
      <c r="L1290" s="25"/>
      <c r="M1290" s="26"/>
    </row>
    <row r="1291" spans="1:13" ht="15">
      <c r="A1291" s="68"/>
      <c r="B1291" s="68"/>
      <c r="C1291" s="68"/>
      <c r="D1291" s="68"/>
      <c r="E1291" s="29" t="s">
        <v>1966</v>
      </c>
      <c r="F1291" s="26">
        <v>2328</v>
      </c>
      <c r="G1291" s="26">
        <v>19.8</v>
      </c>
      <c r="H1291" s="26">
        <v>46094.400000000001</v>
      </c>
      <c r="I1291" s="26"/>
      <c r="J1291" s="30" t="s">
        <v>121</v>
      </c>
      <c r="K1291" s="28"/>
      <c r="L1291" s="25"/>
      <c r="M1291" s="26"/>
    </row>
    <row r="1292" spans="1:13" ht="15">
      <c r="A1292" s="68"/>
      <c r="B1292" s="68"/>
      <c r="C1292" s="68"/>
      <c r="D1292" s="68"/>
      <c r="E1292" s="29" t="s">
        <v>1966</v>
      </c>
      <c r="F1292" s="26">
        <v>5</v>
      </c>
      <c r="G1292" s="26">
        <v>21</v>
      </c>
      <c r="H1292" s="26">
        <v>105</v>
      </c>
      <c r="I1292" s="26"/>
      <c r="J1292" s="30" t="s">
        <v>121</v>
      </c>
      <c r="K1292" s="28"/>
      <c r="L1292" s="25"/>
      <c r="M1292" s="26"/>
    </row>
    <row r="1293" spans="1:13" ht="15">
      <c r="A1293" s="68"/>
      <c r="B1293" s="68"/>
      <c r="C1293" s="68"/>
      <c r="D1293" s="68"/>
      <c r="E1293" s="29" t="s">
        <v>979</v>
      </c>
      <c r="F1293" s="26">
        <v>2</v>
      </c>
      <c r="G1293" s="26">
        <v>30</v>
      </c>
      <c r="H1293" s="26">
        <v>60</v>
      </c>
      <c r="I1293" s="26"/>
      <c r="J1293" s="30" t="s">
        <v>121</v>
      </c>
      <c r="K1293" s="28"/>
      <c r="L1293" s="25"/>
      <c r="M1293" s="26"/>
    </row>
    <row r="1294" spans="1:13" ht="15">
      <c r="A1294" s="68"/>
      <c r="B1294" s="68"/>
      <c r="C1294" s="68"/>
      <c r="D1294" s="68"/>
      <c r="E1294" s="29" t="s">
        <v>1967</v>
      </c>
      <c r="F1294" s="26">
        <v>0</v>
      </c>
      <c r="G1294" s="26">
        <v>0</v>
      </c>
      <c r="H1294" s="26">
        <v>0</v>
      </c>
      <c r="I1294" s="26"/>
      <c r="J1294" s="30" t="s">
        <v>171</v>
      </c>
      <c r="K1294" s="28"/>
      <c r="L1294" s="25"/>
      <c r="M1294" s="26"/>
    </row>
    <row r="1295" spans="1:13" ht="15">
      <c r="A1295" s="68"/>
      <c r="B1295" s="68"/>
      <c r="C1295" s="68"/>
      <c r="D1295" s="68"/>
      <c r="E1295" s="29" t="s">
        <v>1968</v>
      </c>
      <c r="F1295" s="26">
        <v>1351</v>
      </c>
      <c r="G1295" s="26">
        <v>13.2</v>
      </c>
      <c r="H1295" s="26">
        <v>17833.2</v>
      </c>
      <c r="I1295" s="26"/>
      <c r="J1295" s="30" t="s">
        <v>121</v>
      </c>
      <c r="K1295" s="28"/>
      <c r="L1295" s="25"/>
      <c r="M1295" s="26"/>
    </row>
    <row r="1296" spans="1:13" ht="14.45" customHeight="1">
      <c r="A1296" s="68"/>
      <c r="B1296" s="68"/>
      <c r="C1296" s="68">
        <v>3</v>
      </c>
      <c r="D1296" s="68" t="s">
        <v>282</v>
      </c>
      <c r="E1296" s="29" t="s">
        <v>118</v>
      </c>
      <c r="F1296" s="26">
        <v>855</v>
      </c>
      <c r="G1296" s="26"/>
      <c r="H1296" s="26">
        <v>2693.3359999999998</v>
      </c>
      <c r="I1296" s="26">
        <f>ROUND(H1296,0)</f>
        <v>2693</v>
      </c>
      <c r="J1296" s="27"/>
      <c r="K1296" s="28">
        <v>0</v>
      </c>
      <c r="L1296" s="25">
        <v>0</v>
      </c>
      <c r="M1296" s="26">
        <v>2693</v>
      </c>
    </row>
    <row r="1297" spans="1:13" ht="15">
      <c r="A1297" s="68"/>
      <c r="B1297" s="68"/>
      <c r="C1297" s="68"/>
      <c r="D1297" s="68"/>
      <c r="E1297" s="29" t="s">
        <v>980</v>
      </c>
      <c r="F1297" s="26">
        <v>51</v>
      </c>
      <c r="G1297" s="26">
        <v>1.68</v>
      </c>
      <c r="H1297" s="26">
        <v>85.68</v>
      </c>
      <c r="I1297" s="26"/>
      <c r="J1297" s="30" t="s">
        <v>121</v>
      </c>
      <c r="K1297" s="28"/>
      <c r="L1297" s="25"/>
      <c r="M1297" s="26"/>
    </row>
    <row r="1298" spans="1:13" ht="15">
      <c r="A1298" s="68"/>
      <c r="B1298" s="68"/>
      <c r="C1298" s="68"/>
      <c r="D1298" s="68"/>
      <c r="E1298" s="29" t="s">
        <v>980</v>
      </c>
      <c r="F1298" s="26">
        <v>17</v>
      </c>
      <c r="G1298" s="26">
        <v>2.4</v>
      </c>
      <c r="H1298" s="26">
        <v>40.799999999999997</v>
      </c>
      <c r="I1298" s="26"/>
      <c r="J1298" s="30" t="s">
        <v>121</v>
      </c>
      <c r="K1298" s="28"/>
      <c r="L1298" s="25"/>
      <c r="M1298" s="26"/>
    </row>
    <row r="1299" spans="1:13" ht="15">
      <c r="A1299" s="68"/>
      <c r="B1299" s="68"/>
      <c r="C1299" s="68"/>
      <c r="D1299" s="68"/>
      <c r="E1299" s="29" t="s">
        <v>981</v>
      </c>
      <c r="F1299" s="26">
        <v>24</v>
      </c>
      <c r="G1299" s="26">
        <v>1.68</v>
      </c>
      <c r="H1299" s="26">
        <v>40.32</v>
      </c>
      <c r="I1299" s="26"/>
      <c r="J1299" s="30" t="s">
        <v>121</v>
      </c>
      <c r="K1299" s="28"/>
      <c r="L1299" s="25"/>
      <c r="M1299" s="26"/>
    </row>
    <row r="1300" spans="1:13" ht="13.5" customHeight="1">
      <c r="A1300" s="68"/>
      <c r="B1300" s="68"/>
      <c r="C1300" s="68"/>
      <c r="D1300" s="68"/>
      <c r="E1300" s="29" t="s">
        <v>981</v>
      </c>
      <c r="F1300" s="26">
        <v>5</v>
      </c>
      <c r="G1300" s="26">
        <v>2.4</v>
      </c>
      <c r="H1300" s="26">
        <v>12</v>
      </c>
      <c r="I1300" s="26"/>
      <c r="J1300" s="30" t="s">
        <v>121</v>
      </c>
      <c r="K1300" s="28"/>
      <c r="L1300" s="25"/>
      <c r="M1300" s="26"/>
    </row>
    <row r="1301" spans="1:13" ht="15">
      <c r="A1301" s="68"/>
      <c r="B1301" s="68"/>
      <c r="C1301" s="68"/>
      <c r="D1301" s="68"/>
      <c r="E1301" s="29" t="s">
        <v>1969</v>
      </c>
      <c r="F1301" s="26">
        <v>26</v>
      </c>
      <c r="G1301" s="26">
        <v>1.68</v>
      </c>
      <c r="H1301" s="26">
        <v>43.68</v>
      </c>
      <c r="I1301" s="26"/>
      <c r="J1301" s="30" t="s">
        <v>121</v>
      </c>
      <c r="K1301" s="28"/>
      <c r="L1301" s="25"/>
      <c r="M1301" s="26"/>
    </row>
    <row r="1302" spans="1:13" ht="15">
      <c r="A1302" s="68"/>
      <c r="B1302" s="68"/>
      <c r="C1302" s="68"/>
      <c r="D1302" s="68"/>
      <c r="E1302" s="29" t="s">
        <v>1969</v>
      </c>
      <c r="F1302" s="26">
        <v>80</v>
      </c>
      <c r="G1302" s="26">
        <v>2.2000000000000002</v>
      </c>
      <c r="H1302" s="26">
        <v>176</v>
      </c>
      <c r="I1302" s="26"/>
      <c r="J1302" s="30" t="s">
        <v>121</v>
      </c>
      <c r="K1302" s="28"/>
      <c r="L1302" s="25"/>
      <c r="M1302" s="26"/>
    </row>
    <row r="1303" spans="1:13" ht="15">
      <c r="A1303" s="68"/>
      <c r="B1303" s="68"/>
      <c r="C1303" s="68"/>
      <c r="D1303" s="68"/>
      <c r="E1303" s="29" t="s">
        <v>1970</v>
      </c>
      <c r="F1303" s="26">
        <v>11</v>
      </c>
      <c r="G1303" s="26">
        <v>1.68</v>
      </c>
      <c r="H1303" s="26">
        <v>18.48</v>
      </c>
      <c r="I1303" s="26"/>
      <c r="J1303" s="30" t="s">
        <v>121</v>
      </c>
      <c r="K1303" s="28"/>
      <c r="L1303" s="25"/>
      <c r="M1303" s="26"/>
    </row>
    <row r="1304" spans="1:13" ht="15">
      <c r="A1304" s="68"/>
      <c r="B1304" s="68"/>
      <c r="C1304" s="68"/>
      <c r="D1304" s="68"/>
      <c r="E1304" s="29" t="s">
        <v>1970</v>
      </c>
      <c r="F1304" s="26">
        <v>138</v>
      </c>
      <c r="G1304" s="26">
        <v>2.2000000000000002</v>
      </c>
      <c r="H1304" s="26">
        <v>303.60000000000002</v>
      </c>
      <c r="I1304" s="26"/>
      <c r="J1304" s="30" t="s">
        <v>121</v>
      </c>
      <c r="K1304" s="28"/>
      <c r="L1304" s="25"/>
      <c r="M1304" s="26"/>
    </row>
    <row r="1305" spans="1:13" ht="15">
      <c r="A1305" s="68"/>
      <c r="B1305" s="68"/>
      <c r="C1305" s="68"/>
      <c r="D1305" s="68"/>
      <c r="E1305" s="29" t="s">
        <v>982</v>
      </c>
      <c r="F1305" s="26">
        <v>137</v>
      </c>
      <c r="G1305" s="26">
        <v>3.3879999999999999</v>
      </c>
      <c r="H1305" s="26">
        <v>464.15600000000001</v>
      </c>
      <c r="I1305" s="26"/>
      <c r="J1305" s="30" t="s">
        <v>121</v>
      </c>
      <c r="K1305" s="28"/>
      <c r="L1305" s="25"/>
      <c r="M1305" s="26"/>
    </row>
    <row r="1306" spans="1:13" ht="15">
      <c r="A1306" s="68"/>
      <c r="B1306" s="68"/>
      <c r="C1306" s="68"/>
      <c r="D1306" s="68"/>
      <c r="E1306" s="29" t="s">
        <v>982</v>
      </c>
      <c r="F1306" s="26">
        <v>289</v>
      </c>
      <c r="G1306" s="26">
        <v>4.5</v>
      </c>
      <c r="H1306" s="26">
        <v>1300.5</v>
      </c>
      <c r="I1306" s="26"/>
      <c r="J1306" s="30" t="s">
        <v>121</v>
      </c>
      <c r="K1306" s="28"/>
      <c r="L1306" s="25"/>
      <c r="M1306" s="26"/>
    </row>
    <row r="1307" spans="1:13" ht="15">
      <c r="A1307" s="68"/>
      <c r="B1307" s="68"/>
      <c r="C1307" s="68"/>
      <c r="D1307" s="68"/>
      <c r="E1307" s="29" t="s">
        <v>982</v>
      </c>
      <c r="F1307" s="26">
        <v>23</v>
      </c>
      <c r="G1307" s="26">
        <v>4.84</v>
      </c>
      <c r="H1307" s="26">
        <v>111.32</v>
      </c>
      <c r="I1307" s="26"/>
      <c r="J1307" s="30" t="s">
        <v>121</v>
      </c>
      <c r="K1307" s="28"/>
      <c r="L1307" s="25"/>
      <c r="M1307" s="26"/>
    </row>
    <row r="1308" spans="1:13" ht="15">
      <c r="A1308" s="68"/>
      <c r="B1308" s="68"/>
      <c r="C1308" s="68"/>
      <c r="D1308" s="68"/>
      <c r="E1308" s="29" t="s">
        <v>983</v>
      </c>
      <c r="F1308" s="26">
        <v>45</v>
      </c>
      <c r="G1308" s="26">
        <v>1.68</v>
      </c>
      <c r="H1308" s="26">
        <v>75.599999999999994</v>
      </c>
      <c r="I1308" s="26"/>
      <c r="J1308" s="30" t="s">
        <v>121</v>
      </c>
      <c r="K1308" s="28"/>
      <c r="L1308" s="25"/>
      <c r="M1308" s="26"/>
    </row>
    <row r="1309" spans="1:13" ht="15">
      <c r="A1309" s="68"/>
      <c r="B1309" s="68"/>
      <c r="C1309" s="68"/>
      <c r="D1309" s="68"/>
      <c r="E1309" s="29" t="s">
        <v>983</v>
      </c>
      <c r="F1309" s="26">
        <v>7</v>
      </c>
      <c r="G1309" s="26">
        <v>2.4</v>
      </c>
      <c r="H1309" s="26">
        <v>16.8</v>
      </c>
      <c r="I1309" s="26"/>
      <c r="J1309" s="30" t="s">
        <v>121</v>
      </c>
      <c r="K1309" s="28"/>
      <c r="L1309" s="25"/>
      <c r="M1309" s="26"/>
    </row>
    <row r="1310" spans="1:13" ht="15">
      <c r="A1310" s="68"/>
      <c r="B1310" s="68"/>
      <c r="C1310" s="68"/>
      <c r="D1310" s="68"/>
      <c r="E1310" s="29" t="s">
        <v>1971</v>
      </c>
      <c r="F1310" s="26">
        <v>2</v>
      </c>
      <c r="G1310" s="26">
        <v>2.2000000000000002</v>
      </c>
      <c r="H1310" s="26">
        <v>4.4000000000000004</v>
      </c>
      <c r="I1310" s="26"/>
      <c r="J1310" s="30" t="s">
        <v>121</v>
      </c>
      <c r="K1310" s="28"/>
      <c r="L1310" s="25"/>
      <c r="M1310" s="26"/>
    </row>
    <row r="1311" spans="1:13" ht="15">
      <c r="A1311" s="68"/>
      <c r="B1311" s="68"/>
      <c r="C1311" s="68">
        <v>4</v>
      </c>
      <c r="D1311" s="68" t="s">
        <v>286</v>
      </c>
      <c r="E1311" s="29" t="s">
        <v>118</v>
      </c>
      <c r="F1311" s="26">
        <v>1831</v>
      </c>
      <c r="G1311" s="26"/>
      <c r="H1311" s="26">
        <v>26616.31306</v>
      </c>
      <c r="I1311" s="26">
        <f>ROUND(H1311,0)</f>
        <v>26616</v>
      </c>
      <c r="J1311" s="27"/>
      <c r="K1311" s="28">
        <v>0</v>
      </c>
      <c r="L1311" s="25">
        <v>0</v>
      </c>
      <c r="M1311" s="26">
        <v>26616</v>
      </c>
    </row>
    <row r="1312" spans="1:13" ht="15">
      <c r="A1312" s="68"/>
      <c r="B1312" s="68"/>
      <c r="C1312" s="68"/>
      <c r="D1312" s="68"/>
      <c r="E1312" s="29" t="s">
        <v>984</v>
      </c>
      <c r="F1312" s="26">
        <v>4</v>
      </c>
      <c r="G1312" s="26">
        <v>2.0791599999999999</v>
      </c>
      <c r="H1312" s="26">
        <v>8.3166399999999996</v>
      </c>
      <c r="I1312" s="26"/>
      <c r="J1312" s="30" t="s">
        <v>121</v>
      </c>
      <c r="K1312" s="28"/>
      <c r="L1312" s="25"/>
      <c r="M1312" s="26"/>
    </row>
    <row r="1313" spans="1:13" ht="15">
      <c r="A1313" s="68"/>
      <c r="B1313" s="68"/>
      <c r="C1313" s="68"/>
      <c r="D1313" s="68"/>
      <c r="E1313" s="29" t="s">
        <v>985</v>
      </c>
      <c r="F1313" s="26">
        <v>1</v>
      </c>
      <c r="G1313" s="26">
        <v>2.87344</v>
      </c>
      <c r="H1313" s="26">
        <v>2.87344</v>
      </c>
      <c r="I1313" s="26"/>
      <c r="J1313" s="30" t="s">
        <v>121</v>
      </c>
      <c r="K1313" s="28"/>
      <c r="L1313" s="25"/>
      <c r="M1313" s="26"/>
    </row>
    <row r="1314" spans="1:13" ht="15">
      <c r="A1314" s="68"/>
      <c r="B1314" s="68"/>
      <c r="C1314" s="68"/>
      <c r="D1314" s="68"/>
      <c r="E1314" s="29" t="s">
        <v>987</v>
      </c>
      <c r="F1314" s="26">
        <v>88</v>
      </c>
      <c r="G1314" s="26">
        <v>14</v>
      </c>
      <c r="H1314" s="26">
        <v>1232</v>
      </c>
      <c r="I1314" s="26"/>
      <c r="J1314" s="30" t="s">
        <v>121</v>
      </c>
      <c r="K1314" s="28"/>
      <c r="L1314" s="25"/>
      <c r="M1314" s="26"/>
    </row>
    <row r="1315" spans="1:13" ht="15">
      <c r="A1315" s="68"/>
      <c r="B1315" s="68"/>
      <c r="C1315" s="68"/>
      <c r="D1315" s="68"/>
      <c r="E1315" s="29" t="s">
        <v>988</v>
      </c>
      <c r="F1315" s="26">
        <v>6</v>
      </c>
      <c r="G1315" s="26">
        <v>21</v>
      </c>
      <c r="H1315" s="26">
        <v>126</v>
      </c>
      <c r="I1315" s="26"/>
      <c r="J1315" s="30" t="s">
        <v>121</v>
      </c>
      <c r="K1315" s="28"/>
      <c r="L1315" s="25"/>
      <c r="M1315" s="26"/>
    </row>
    <row r="1316" spans="1:13" ht="15">
      <c r="A1316" s="68"/>
      <c r="B1316" s="68"/>
      <c r="C1316" s="68"/>
      <c r="D1316" s="68"/>
      <c r="E1316" s="29" t="s">
        <v>989</v>
      </c>
      <c r="F1316" s="26">
        <v>3</v>
      </c>
      <c r="G1316" s="26">
        <v>13.6416</v>
      </c>
      <c r="H1316" s="26">
        <v>40.924799999999998</v>
      </c>
      <c r="I1316" s="26"/>
      <c r="J1316" s="30" t="s">
        <v>121</v>
      </c>
      <c r="K1316" s="28"/>
      <c r="L1316" s="25"/>
      <c r="M1316" s="26"/>
    </row>
    <row r="1317" spans="1:13" ht="15">
      <c r="A1317" s="68"/>
      <c r="B1317" s="68"/>
      <c r="C1317" s="68"/>
      <c r="D1317" s="68"/>
      <c r="E1317" s="29" t="s">
        <v>993</v>
      </c>
      <c r="F1317" s="26">
        <v>134</v>
      </c>
      <c r="G1317" s="26">
        <v>14</v>
      </c>
      <c r="H1317" s="26">
        <v>1876</v>
      </c>
      <c r="I1317" s="26"/>
      <c r="J1317" s="30" t="s">
        <v>121</v>
      </c>
      <c r="K1317" s="28"/>
      <c r="L1317" s="25"/>
      <c r="M1317" s="26"/>
    </row>
    <row r="1318" spans="1:13" ht="15">
      <c r="A1318" s="68"/>
      <c r="B1318" s="68"/>
      <c r="C1318" s="68"/>
      <c r="D1318" s="68"/>
      <c r="E1318" s="29" t="s">
        <v>996</v>
      </c>
      <c r="F1318" s="26">
        <v>438</v>
      </c>
      <c r="G1318" s="26">
        <v>14</v>
      </c>
      <c r="H1318" s="26">
        <v>6132</v>
      </c>
      <c r="I1318" s="26"/>
      <c r="J1318" s="30" t="s">
        <v>121</v>
      </c>
      <c r="K1318" s="28"/>
      <c r="L1318" s="25"/>
      <c r="M1318" s="26"/>
    </row>
    <row r="1319" spans="1:13" ht="15">
      <c r="A1319" s="68"/>
      <c r="B1319" s="68"/>
      <c r="C1319" s="68"/>
      <c r="D1319" s="68"/>
      <c r="E1319" s="29" t="s">
        <v>997</v>
      </c>
      <c r="F1319" s="26">
        <v>20</v>
      </c>
      <c r="G1319" s="26">
        <v>21</v>
      </c>
      <c r="H1319" s="26">
        <v>420</v>
      </c>
      <c r="I1319" s="26"/>
      <c r="J1319" s="30" t="s">
        <v>121</v>
      </c>
      <c r="K1319" s="28"/>
      <c r="L1319" s="25"/>
      <c r="M1319" s="26"/>
    </row>
    <row r="1320" spans="1:13" ht="15">
      <c r="A1320" s="68"/>
      <c r="B1320" s="68"/>
      <c r="C1320" s="68"/>
      <c r="D1320" s="68"/>
      <c r="E1320" s="29" t="s">
        <v>998</v>
      </c>
      <c r="F1320" s="26">
        <v>21</v>
      </c>
      <c r="G1320" s="26">
        <v>20.532959999999999</v>
      </c>
      <c r="H1320" s="26">
        <v>431.19216</v>
      </c>
      <c r="I1320" s="26"/>
      <c r="J1320" s="30" t="s">
        <v>121</v>
      </c>
      <c r="K1320" s="28"/>
      <c r="L1320" s="25"/>
      <c r="M1320" s="26"/>
    </row>
    <row r="1321" spans="1:13" ht="15">
      <c r="A1321" s="68"/>
      <c r="B1321" s="68"/>
      <c r="C1321" s="68"/>
      <c r="D1321" s="68"/>
      <c r="E1321" s="29" t="s">
        <v>999</v>
      </c>
      <c r="F1321" s="26">
        <v>57</v>
      </c>
      <c r="G1321" s="26">
        <v>20.901859999999999</v>
      </c>
      <c r="H1321" s="26">
        <v>1191.4060199999999</v>
      </c>
      <c r="I1321" s="26"/>
      <c r="J1321" s="30" t="s">
        <v>121</v>
      </c>
      <c r="K1321" s="28"/>
      <c r="L1321" s="25"/>
      <c r="M1321" s="26"/>
    </row>
    <row r="1322" spans="1:13" ht="15">
      <c r="A1322" s="68"/>
      <c r="B1322" s="68"/>
      <c r="C1322" s="68"/>
      <c r="D1322" s="68"/>
      <c r="E1322" s="29" t="s">
        <v>1972</v>
      </c>
      <c r="F1322" s="26">
        <v>23</v>
      </c>
      <c r="G1322" s="26">
        <v>19.8</v>
      </c>
      <c r="H1322" s="26">
        <v>455.4</v>
      </c>
      <c r="I1322" s="26"/>
      <c r="J1322" s="30" t="s">
        <v>121</v>
      </c>
      <c r="K1322" s="28"/>
      <c r="L1322" s="25"/>
      <c r="M1322" s="26"/>
    </row>
    <row r="1323" spans="1:13" ht="15">
      <c r="A1323" s="68"/>
      <c r="B1323" s="68"/>
      <c r="C1323" s="68"/>
      <c r="D1323" s="68"/>
      <c r="E1323" s="29" t="s">
        <v>1001</v>
      </c>
      <c r="F1323" s="26">
        <v>215</v>
      </c>
      <c r="G1323" s="26">
        <v>14</v>
      </c>
      <c r="H1323" s="26">
        <v>3010</v>
      </c>
      <c r="I1323" s="26"/>
      <c r="J1323" s="30" t="s">
        <v>121</v>
      </c>
      <c r="K1323" s="28"/>
      <c r="L1323" s="25"/>
      <c r="M1323" s="26"/>
    </row>
    <row r="1324" spans="1:13" ht="15">
      <c r="A1324" s="68"/>
      <c r="B1324" s="68"/>
      <c r="C1324" s="68"/>
      <c r="D1324" s="68"/>
      <c r="E1324" s="29" t="s">
        <v>1973</v>
      </c>
      <c r="F1324" s="26">
        <v>1</v>
      </c>
      <c r="G1324" s="26">
        <v>21</v>
      </c>
      <c r="H1324" s="26">
        <v>21</v>
      </c>
      <c r="I1324" s="26"/>
      <c r="J1324" s="30" t="s">
        <v>121</v>
      </c>
      <c r="K1324" s="28"/>
      <c r="L1324" s="25"/>
      <c r="M1324" s="26"/>
    </row>
    <row r="1325" spans="1:13" ht="15">
      <c r="A1325" s="68"/>
      <c r="B1325" s="68"/>
      <c r="C1325" s="68"/>
      <c r="D1325" s="68"/>
      <c r="E1325" s="29" t="s">
        <v>1003</v>
      </c>
      <c r="F1325" s="26">
        <v>6</v>
      </c>
      <c r="G1325" s="26">
        <v>14</v>
      </c>
      <c r="H1325" s="26">
        <v>84</v>
      </c>
      <c r="I1325" s="26"/>
      <c r="J1325" s="30" t="s">
        <v>121</v>
      </c>
      <c r="K1325" s="28"/>
      <c r="L1325" s="25"/>
      <c r="M1325" s="26"/>
    </row>
    <row r="1326" spans="1:13" ht="15">
      <c r="A1326" s="68"/>
      <c r="B1326" s="68"/>
      <c r="C1326" s="68"/>
      <c r="D1326" s="68"/>
      <c r="E1326" s="29" t="s">
        <v>1974</v>
      </c>
      <c r="F1326" s="26">
        <v>249</v>
      </c>
      <c r="G1326" s="26">
        <v>19.8</v>
      </c>
      <c r="H1326" s="26">
        <v>4930.2</v>
      </c>
      <c r="I1326" s="26"/>
      <c r="J1326" s="30" t="s">
        <v>121</v>
      </c>
      <c r="K1326" s="28"/>
      <c r="L1326" s="25"/>
      <c r="M1326" s="26"/>
    </row>
    <row r="1327" spans="1:13" ht="15">
      <c r="A1327" s="68"/>
      <c r="B1327" s="68"/>
      <c r="C1327" s="68"/>
      <c r="D1327" s="68"/>
      <c r="E1327" s="29" t="s">
        <v>1975</v>
      </c>
      <c r="F1327" s="26">
        <v>180</v>
      </c>
      <c r="G1327" s="26">
        <v>10.4</v>
      </c>
      <c r="H1327" s="26">
        <v>1872</v>
      </c>
      <c r="I1327" s="26"/>
      <c r="J1327" s="30" t="s">
        <v>121</v>
      </c>
      <c r="K1327" s="28"/>
      <c r="L1327" s="25"/>
      <c r="M1327" s="26"/>
    </row>
    <row r="1328" spans="1:13" ht="15">
      <c r="A1328" s="68"/>
      <c r="B1328" s="68"/>
      <c r="C1328" s="68"/>
      <c r="D1328" s="68"/>
      <c r="E1328" s="29" t="s">
        <v>1004</v>
      </c>
      <c r="F1328" s="26">
        <v>207</v>
      </c>
      <c r="G1328" s="26">
        <v>14</v>
      </c>
      <c r="H1328" s="26">
        <v>2898</v>
      </c>
      <c r="I1328" s="26"/>
      <c r="J1328" s="30" t="s">
        <v>121</v>
      </c>
      <c r="K1328" s="28"/>
      <c r="L1328" s="25"/>
      <c r="M1328" s="26"/>
    </row>
    <row r="1329" spans="1:13" ht="15">
      <c r="A1329" s="68"/>
      <c r="B1329" s="68"/>
      <c r="C1329" s="68"/>
      <c r="D1329" s="68"/>
      <c r="E1329" s="29" t="s">
        <v>1976</v>
      </c>
      <c r="F1329" s="26">
        <v>33</v>
      </c>
      <c r="G1329" s="26">
        <v>19.8</v>
      </c>
      <c r="H1329" s="26">
        <v>653.4</v>
      </c>
      <c r="I1329" s="26"/>
      <c r="J1329" s="30" t="s">
        <v>121</v>
      </c>
      <c r="K1329" s="28"/>
      <c r="L1329" s="25"/>
      <c r="M1329" s="26"/>
    </row>
    <row r="1330" spans="1:13" ht="15">
      <c r="A1330" s="68"/>
      <c r="B1330" s="68"/>
      <c r="C1330" s="68"/>
      <c r="D1330" s="68"/>
      <c r="E1330" s="29" t="s">
        <v>1005</v>
      </c>
      <c r="F1330" s="26">
        <v>5</v>
      </c>
      <c r="G1330" s="26">
        <v>14</v>
      </c>
      <c r="H1330" s="26">
        <v>70</v>
      </c>
      <c r="I1330" s="26"/>
      <c r="J1330" s="30" t="s">
        <v>121</v>
      </c>
      <c r="K1330" s="28"/>
      <c r="L1330" s="25"/>
      <c r="M1330" s="26"/>
    </row>
    <row r="1331" spans="1:13" ht="15">
      <c r="A1331" s="68"/>
      <c r="B1331" s="68"/>
      <c r="C1331" s="68"/>
      <c r="D1331" s="68"/>
      <c r="E1331" s="29" t="s">
        <v>1977</v>
      </c>
      <c r="F1331" s="26">
        <v>33</v>
      </c>
      <c r="G1331" s="26">
        <v>8</v>
      </c>
      <c r="H1331" s="26">
        <v>264</v>
      </c>
      <c r="I1331" s="26"/>
      <c r="J1331" s="30" t="s">
        <v>121</v>
      </c>
      <c r="K1331" s="28"/>
      <c r="L1331" s="25"/>
      <c r="M1331" s="26"/>
    </row>
    <row r="1332" spans="1:13" ht="15">
      <c r="A1332" s="68"/>
      <c r="B1332" s="68"/>
      <c r="C1332" s="68"/>
      <c r="D1332" s="68"/>
      <c r="E1332" s="29" t="s">
        <v>1008</v>
      </c>
      <c r="F1332" s="26">
        <v>3</v>
      </c>
      <c r="G1332" s="26">
        <v>8</v>
      </c>
      <c r="H1332" s="26">
        <v>24</v>
      </c>
      <c r="I1332" s="26"/>
      <c r="J1332" s="30" t="s">
        <v>121</v>
      </c>
      <c r="K1332" s="28"/>
      <c r="L1332" s="25"/>
      <c r="M1332" s="26"/>
    </row>
    <row r="1333" spans="1:13" ht="15">
      <c r="A1333" s="68"/>
      <c r="B1333" s="68"/>
      <c r="C1333" s="68"/>
      <c r="D1333" s="68"/>
      <c r="E1333" s="29" t="s">
        <v>1010</v>
      </c>
      <c r="F1333" s="26">
        <v>104</v>
      </c>
      <c r="G1333" s="26">
        <v>8.4</v>
      </c>
      <c r="H1333" s="26">
        <v>873.6</v>
      </c>
      <c r="I1333" s="26"/>
      <c r="J1333" s="30" t="s">
        <v>121</v>
      </c>
      <c r="K1333" s="28"/>
      <c r="L1333" s="25"/>
      <c r="M1333" s="26"/>
    </row>
    <row r="1334" spans="1:13" s="49" customFormat="1" ht="14.25">
      <c r="A1334" s="68">
        <v>20</v>
      </c>
      <c r="B1334" s="68" t="s">
        <v>58</v>
      </c>
      <c r="C1334" s="66" t="s">
        <v>64</v>
      </c>
      <c r="D1334" s="66"/>
      <c r="E1334" s="75"/>
      <c r="F1334" s="45">
        <v>10489</v>
      </c>
      <c r="G1334" s="45"/>
      <c r="H1334" s="45">
        <v>72710.791125000003</v>
      </c>
      <c r="I1334" s="45">
        <v>72711</v>
      </c>
      <c r="J1334" s="46"/>
      <c r="K1334" s="47">
        <v>0</v>
      </c>
      <c r="L1334" s="44">
        <v>0</v>
      </c>
      <c r="M1334" s="45">
        <v>72711</v>
      </c>
    </row>
    <row r="1335" spans="1:13" ht="14.45" customHeight="1">
      <c r="A1335" s="68"/>
      <c r="B1335" s="68"/>
      <c r="C1335" s="68">
        <v>1</v>
      </c>
      <c r="D1335" s="68" t="s">
        <v>2136</v>
      </c>
      <c r="E1335" s="29" t="s">
        <v>118</v>
      </c>
      <c r="F1335" s="26">
        <v>10489</v>
      </c>
      <c r="G1335" s="26"/>
      <c r="H1335" s="26">
        <f t="shared" ref="H1335" si="15">SUM(H1336:H1384)</f>
        <v>72710.791125000003</v>
      </c>
      <c r="I1335" s="26">
        <f>ROUND(H1335,0)</f>
        <v>72711</v>
      </c>
      <c r="J1335" s="27"/>
      <c r="K1335" s="28">
        <v>0</v>
      </c>
      <c r="L1335" s="25">
        <v>0</v>
      </c>
      <c r="M1335" s="26">
        <v>72711</v>
      </c>
    </row>
    <row r="1336" spans="1:13" ht="27">
      <c r="A1336" s="68"/>
      <c r="B1336" s="68"/>
      <c r="C1336" s="68"/>
      <c r="D1336" s="68"/>
      <c r="E1336" s="29" t="s">
        <v>1978</v>
      </c>
      <c r="F1336" s="26">
        <v>21</v>
      </c>
      <c r="G1336" s="26">
        <v>4.7146249999999998</v>
      </c>
      <c r="H1336" s="26">
        <v>99.007125000000002</v>
      </c>
      <c r="I1336" s="26"/>
      <c r="J1336" s="30" t="s">
        <v>1979</v>
      </c>
      <c r="K1336" s="28"/>
      <c r="L1336" s="25"/>
      <c r="M1336" s="26"/>
    </row>
    <row r="1337" spans="1:13" ht="27">
      <c r="A1337" s="68"/>
      <c r="B1337" s="68"/>
      <c r="C1337" s="68"/>
      <c r="D1337" s="68"/>
      <c r="E1337" s="29" t="s">
        <v>1980</v>
      </c>
      <c r="F1337" s="26">
        <v>92</v>
      </c>
      <c r="G1337" s="26">
        <v>10</v>
      </c>
      <c r="H1337" s="26">
        <v>920</v>
      </c>
      <c r="I1337" s="26"/>
      <c r="J1337" s="30" t="s">
        <v>1241</v>
      </c>
      <c r="K1337" s="28"/>
      <c r="L1337" s="25"/>
      <c r="M1337" s="26"/>
    </row>
    <row r="1338" spans="1:13" ht="15">
      <c r="A1338" s="68"/>
      <c r="B1338" s="68"/>
      <c r="C1338" s="68"/>
      <c r="D1338" s="68"/>
      <c r="E1338" s="29" t="s">
        <v>1981</v>
      </c>
      <c r="F1338" s="26">
        <v>3</v>
      </c>
      <c r="G1338" s="26">
        <v>6.2859999999999996</v>
      </c>
      <c r="H1338" s="26">
        <v>18.858000000000001</v>
      </c>
      <c r="I1338" s="26"/>
      <c r="J1338" s="30" t="s">
        <v>121</v>
      </c>
      <c r="K1338" s="28"/>
      <c r="L1338" s="25"/>
      <c r="M1338" s="26"/>
    </row>
    <row r="1339" spans="1:13" ht="27">
      <c r="A1339" s="68"/>
      <c r="B1339" s="68"/>
      <c r="C1339" s="68"/>
      <c r="D1339" s="68"/>
      <c r="E1339" s="29" t="s">
        <v>1982</v>
      </c>
      <c r="F1339" s="26">
        <v>26</v>
      </c>
      <c r="G1339" s="26">
        <v>6.2859999999999996</v>
      </c>
      <c r="H1339" s="26">
        <v>163.43600000000001</v>
      </c>
      <c r="I1339" s="26"/>
      <c r="J1339" s="30" t="s">
        <v>1244</v>
      </c>
      <c r="K1339" s="28"/>
      <c r="L1339" s="25"/>
      <c r="M1339" s="26"/>
    </row>
    <row r="1340" spans="1:13" ht="15">
      <c r="A1340" s="68"/>
      <c r="B1340" s="68"/>
      <c r="C1340" s="68"/>
      <c r="D1340" s="68"/>
      <c r="E1340" s="29" t="s">
        <v>1016</v>
      </c>
      <c r="F1340" s="26">
        <v>1</v>
      </c>
      <c r="G1340" s="26">
        <v>15</v>
      </c>
      <c r="H1340" s="26">
        <v>15</v>
      </c>
      <c r="I1340" s="26"/>
      <c r="J1340" s="30" t="s">
        <v>121</v>
      </c>
      <c r="K1340" s="28"/>
      <c r="L1340" s="25"/>
      <c r="M1340" s="26"/>
    </row>
    <row r="1341" spans="1:13" ht="27">
      <c r="A1341" s="68"/>
      <c r="B1341" s="68"/>
      <c r="C1341" s="68"/>
      <c r="D1341" s="68"/>
      <c r="E1341" s="29" t="s">
        <v>1287</v>
      </c>
      <c r="F1341" s="26">
        <v>214</v>
      </c>
      <c r="G1341" s="26">
        <v>21</v>
      </c>
      <c r="H1341" s="26">
        <v>4494</v>
      </c>
      <c r="I1341" s="26"/>
      <c r="J1341" s="30" t="s">
        <v>1273</v>
      </c>
      <c r="K1341" s="28"/>
      <c r="L1341" s="25"/>
      <c r="M1341" s="26"/>
    </row>
    <row r="1342" spans="1:13" ht="27">
      <c r="A1342" s="68"/>
      <c r="B1342" s="68"/>
      <c r="C1342" s="68"/>
      <c r="D1342" s="68"/>
      <c r="E1342" s="29" t="s">
        <v>459</v>
      </c>
      <c r="F1342" s="26">
        <v>0</v>
      </c>
      <c r="G1342" s="26">
        <v>0</v>
      </c>
      <c r="H1342" s="26">
        <v>0</v>
      </c>
      <c r="I1342" s="26"/>
      <c r="J1342" s="30" t="s">
        <v>1244</v>
      </c>
      <c r="K1342" s="28"/>
      <c r="L1342" s="25"/>
      <c r="M1342" s="26"/>
    </row>
    <row r="1343" spans="1:13" ht="27">
      <c r="A1343" s="68"/>
      <c r="B1343" s="68"/>
      <c r="C1343" s="68"/>
      <c r="D1343" s="68"/>
      <c r="E1343" s="29" t="s">
        <v>1983</v>
      </c>
      <c r="F1343" s="26">
        <v>223</v>
      </c>
      <c r="G1343" s="26">
        <v>21</v>
      </c>
      <c r="H1343" s="26">
        <v>4683</v>
      </c>
      <c r="I1343" s="26"/>
      <c r="J1343" s="30" t="s">
        <v>1678</v>
      </c>
      <c r="K1343" s="28"/>
      <c r="L1343" s="25"/>
      <c r="M1343" s="26"/>
    </row>
    <row r="1344" spans="1:13" ht="27">
      <c r="A1344" s="68"/>
      <c r="B1344" s="68"/>
      <c r="C1344" s="68"/>
      <c r="D1344" s="68"/>
      <c r="E1344" s="29" t="s">
        <v>1983</v>
      </c>
      <c r="F1344" s="26">
        <v>94</v>
      </c>
      <c r="G1344" s="26">
        <v>21.78</v>
      </c>
      <c r="H1344" s="26">
        <v>2047.32</v>
      </c>
      <c r="I1344" s="26"/>
      <c r="J1344" s="30" t="s">
        <v>1984</v>
      </c>
      <c r="K1344" s="28"/>
      <c r="L1344" s="25"/>
      <c r="M1344" s="26"/>
    </row>
    <row r="1345" spans="1:13" ht="27">
      <c r="A1345" s="68"/>
      <c r="B1345" s="68"/>
      <c r="C1345" s="68"/>
      <c r="D1345" s="68"/>
      <c r="E1345" s="29" t="s">
        <v>1288</v>
      </c>
      <c r="F1345" s="26">
        <v>59</v>
      </c>
      <c r="G1345" s="26">
        <v>19.8</v>
      </c>
      <c r="H1345" s="26">
        <v>1168.2</v>
      </c>
      <c r="I1345" s="26"/>
      <c r="J1345" s="30" t="s">
        <v>1244</v>
      </c>
      <c r="K1345" s="28"/>
      <c r="L1345" s="25"/>
      <c r="M1345" s="26"/>
    </row>
    <row r="1346" spans="1:13" ht="27">
      <c r="A1346" s="68"/>
      <c r="B1346" s="68"/>
      <c r="C1346" s="68"/>
      <c r="D1346" s="68"/>
      <c r="E1346" s="29" t="s">
        <v>1288</v>
      </c>
      <c r="F1346" s="26">
        <v>481</v>
      </c>
      <c r="G1346" s="26">
        <v>21</v>
      </c>
      <c r="H1346" s="26">
        <v>10101</v>
      </c>
      <c r="I1346" s="26"/>
      <c r="J1346" s="30" t="s">
        <v>1985</v>
      </c>
      <c r="K1346" s="28"/>
      <c r="L1346" s="25"/>
      <c r="M1346" s="26"/>
    </row>
    <row r="1347" spans="1:13" ht="15">
      <c r="A1347" s="68"/>
      <c r="B1347" s="68"/>
      <c r="C1347" s="68"/>
      <c r="D1347" s="68"/>
      <c r="E1347" s="29" t="s">
        <v>1019</v>
      </c>
      <c r="F1347" s="26">
        <v>2</v>
      </c>
      <c r="G1347" s="26">
        <v>30</v>
      </c>
      <c r="H1347" s="26">
        <v>60</v>
      </c>
      <c r="I1347" s="26"/>
      <c r="J1347" s="30" t="s">
        <v>121</v>
      </c>
      <c r="K1347" s="28"/>
      <c r="L1347" s="25"/>
      <c r="M1347" s="26"/>
    </row>
    <row r="1348" spans="1:13" ht="27">
      <c r="A1348" s="68"/>
      <c r="B1348" s="68"/>
      <c r="C1348" s="68"/>
      <c r="D1348" s="68"/>
      <c r="E1348" s="29" t="s">
        <v>1289</v>
      </c>
      <c r="F1348" s="26">
        <v>0</v>
      </c>
      <c r="G1348" s="26">
        <v>0</v>
      </c>
      <c r="H1348" s="26">
        <v>0</v>
      </c>
      <c r="I1348" s="26"/>
      <c r="J1348" s="30" t="s">
        <v>1986</v>
      </c>
      <c r="K1348" s="28"/>
      <c r="L1348" s="25"/>
      <c r="M1348" s="26"/>
    </row>
    <row r="1349" spans="1:13" ht="27">
      <c r="A1349" s="68"/>
      <c r="B1349" s="68"/>
      <c r="C1349" s="68"/>
      <c r="D1349" s="68"/>
      <c r="E1349" s="29" t="s">
        <v>1289</v>
      </c>
      <c r="F1349" s="26">
        <v>24</v>
      </c>
      <c r="G1349" s="26">
        <v>21</v>
      </c>
      <c r="H1349" s="26">
        <v>504</v>
      </c>
      <c r="I1349" s="26"/>
      <c r="J1349" s="30" t="s">
        <v>1984</v>
      </c>
      <c r="K1349" s="28"/>
      <c r="L1349" s="25"/>
      <c r="M1349" s="26"/>
    </row>
    <row r="1350" spans="1:13" ht="15">
      <c r="A1350" s="68"/>
      <c r="B1350" s="68"/>
      <c r="C1350" s="68"/>
      <c r="D1350" s="68"/>
      <c r="E1350" s="29" t="s">
        <v>1290</v>
      </c>
      <c r="F1350" s="26">
        <v>40</v>
      </c>
      <c r="G1350" s="26">
        <v>19.8</v>
      </c>
      <c r="H1350" s="26">
        <v>792</v>
      </c>
      <c r="I1350" s="26"/>
      <c r="J1350" s="30" t="s">
        <v>121</v>
      </c>
      <c r="K1350" s="28"/>
      <c r="L1350" s="25"/>
      <c r="M1350" s="26"/>
    </row>
    <row r="1351" spans="1:13" ht="15">
      <c r="A1351" s="68"/>
      <c r="B1351" s="68"/>
      <c r="C1351" s="68"/>
      <c r="D1351" s="68"/>
      <c r="E1351" s="29" t="s">
        <v>1291</v>
      </c>
      <c r="F1351" s="26">
        <v>14</v>
      </c>
      <c r="G1351" s="26">
        <v>21.78</v>
      </c>
      <c r="H1351" s="26">
        <v>304.92</v>
      </c>
      <c r="I1351" s="26"/>
      <c r="J1351" s="30" t="s">
        <v>121</v>
      </c>
      <c r="K1351" s="28"/>
      <c r="L1351" s="25"/>
      <c r="M1351" s="26"/>
    </row>
    <row r="1352" spans="1:13" ht="27">
      <c r="A1352" s="68"/>
      <c r="B1352" s="68"/>
      <c r="C1352" s="68"/>
      <c r="D1352" s="68"/>
      <c r="E1352" s="29" t="s">
        <v>1292</v>
      </c>
      <c r="F1352" s="26">
        <v>5</v>
      </c>
      <c r="G1352" s="26">
        <v>19.8</v>
      </c>
      <c r="H1352" s="26">
        <v>99</v>
      </c>
      <c r="I1352" s="26"/>
      <c r="J1352" s="30" t="s">
        <v>1241</v>
      </c>
      <c r="K1352" s="28"/>
      <c r="L1352" s="25"/>
      <c r="M1352" s="26"/>
    </row>
    <row r="1353" spans="1:13" ht="27">
      <c r="A1353" s="68"/>
      <c r="B1353" s="68"/>
      <c r="C1353" s="68"/>
      <c r="D1353" s="68"/>
      <c r="E1353" s="29" t="s">
        <v>462</v>
      </c>
      <c r="F1353" s="26">
        <v>5</v>
      </c>
      <c r="G1353" s="26">
        <v>21</v>
      </c>
      <c r="H1353" s="26">
        <v>105</v>
      </c>
      <c r="I1353" s="26"/>
      <c r="J1353" s="30" t="s">
        <v>1241</v>
      </c>
      <c r="K1353" s="28"/>
      <c r="L1353" s="25"/>
      <c r="M1353" s="26"/>
    </row>
    <row r="1354" spans="1:13" ht="27">
      <c r="A1354" s="68"/>
      <c r="B1354" s="68"/>
      <c r="C1354" s="68"/>
      <c r="D1354" s="68"/>
      <c r="E1354" s="29" t="s">
        <v>1293</v>
      </c>
      <c r="F1354" s="26">
        <v>93</v>
      </c>
      <c r="G1354" s="26">
        <v>19.8</v>
      </c>
      <c r="H1354" s="26">
        <v>1841.4</v>
      </c>
      <c r="I1354" s="26"/>
      <c r="J1354" s="30" t="s">
        <v>1984</v>
      </c>
      <c r="K1354" s="28"/>
      <c r="L1354" s="25"/>
      <c r="M1354" s="26"/>
    </row>
    <row r="1355" spans="1:13" ht="27">
      <c r="A1355" s="68"/>
      <c r="B1355" s="68"/>
      <c r="C1355" s="68"/>
      <c r="D1355" s="68"/>
      <c r="E1355" s="29" t="s">
        <v>1293</v>
      </c>
      <c r="F1355" s="26">
        <v>23</v>
      </c>
      <c r="G1355" s="26">
        <v>21</v>
      </c>
      <c r="H1355" s="26">
        <v>483</v>
      </c>
      <c r="I1355" s="26"/>
      <c r="J1355" s="30" t="s">
        <v>1244</v>
      </c>
      <c r="K1355" s="28"/>
      <c r="L1355" s="25"/>
      <c r="M1355" s="26"/>
    </row>
    <row r="1356" spans="1:13" ht="13.5" customHeight="1">
      <c r="A1356" s="68"/>
      <c r="B1356" s="68"/>
      <c r="C1356" s="68"/>
      <c r="D1356" s="68"/>
      <c r="E1356" s="29" t="s">
        <v>1294</v>
      </c>
      <c r="F1356" s="26">
        <v>20</v>
      </c>
      <c r="G1356" s="26">
        <v>19.8</v>
      </c>
      <c r="H1356" s="26">
        <v>396</v>
      </c>
      <c r="I1356" s="26"/>
      <c r="J1356" s="30" t="s">
        <v>121</v>
      </c>
      <c r="K1356" s="28"/>
      <c r="L1356" s="25"/>
      <c r="M1356" s="26"/>
    </row>
    <row r="1357" spans="1:13" ht="27">
      <c r="A1357" s="68"/>
      <c r="B1357" s="68"/>
      <c r="C1357" s="68"/>
      <c r="D1357" s="68"/>
      <c r="E1357" s="29" t="s">
        <v>1987</v>
      </c>
      <c r="F1357" s="26">
        <v>80</v>
      </c>
      <c r="G1357" s="26">
        <v>4.95</v>
      </c>
      <c r="H1357" s="26">
        <v>396</v>
      </c>
      <c r="I1357" s="26"/>
      <c r="J1357" s="30" t="s">
        <v>1241</v>
      </c>
      <c r="K1357" s="28"/>
      <c r="L1357" s="25"/>
      <c r="M1357" s="26"/>
    </row>
    <row r="1358" spans="1:13" ht="27">
      <c r="A1358" s="68"/>
      <c r="B1358" s="68"/>
      <c r="C1358" s="68"/>
      <c r="D1358" s="68"/>
      <c r="E1358" s="29" t="s">
        <v>296</v>
      </c>
      <c r="F1358" s="26">
        <v>22</v>
      </c>
      <c r="G1358" s="26">
        <v>1.68</v>
      </c>
      <c r="H1358" s="26">
        <v>36.96</v>
      </c>
      <c r="I1358" s="26"/>
      <c r="J1358" s="30" t="s">
        <v>1255</v>
      </c>
      <c r="K1358" s="28"/>
      <c r="L1358" s="25"/>
      <c r="M1358" s="26"/>
    </row>
    <row r="1359" spans="1:13" ht="15">
      <c r="A1359" s="68"/>
      <c r="B1359" s="68"/>
      <c r="C1359" s="68"/>
      <c r="D1359" s="68"/>
      <c r="E1359" s="29" t="s">
        <v>296</v>
      </c>
      <c r="F1359" s="26">
        <v>5</v>
      </c>
      <c r="G1359" s="26">
        <v>2.4</v>
      </c>
      <c r="H1359" s="26">
        <v>12</v>
      </c>
      <c r="I1359" s="26"/>
      <c r="J1359" s="30" t="s">
        <v>121</v>
      </c>
      <c r="K1359" s="28"/>
      <c r="L1359" s="25"/>
      <c r="M1359" s="26"/>
    </row>
    <row r="1360" spans="1:13" ht="27">
      <c r="A1360" s="68"/>
      <c r="B1360" s="68"/>
      <c r="C1360" s="68"/>
      <c r="D1360" s="68"/>
      <c r="E1360" s="29" t="s">
        <v>1024</v>
      </c>
      <c r="F1360" s="26">
        <v>73</v>
      </c>
      <c r="G1360" s="26">
        <v>1.68</v>
      </c>
      <c r="H1360" s="26">
        <v>122.64</v>
      </c>
      <c r="I1360" s="26"/>
      <c r="J1360" s="30" t="s">
        <v>1675</v>
      </c>
      <c r="K1360" s="28"/>
      <c r="L1360" s="25"/>
      <c r="M1360" s="26"/>
    </row>
    <row r="1361" spans="1:13" ht="15">
      <c r="A1361" s="68"/>
      <c r="B1361" s="68"/>
      <c r="C1361" s="68"/>
      <c r="D1361" s="68"/>
      <c r="E1361" s="29" t="s">
        <v>1024</v>
      </c>
      <c r="F1361" s="26">
        <v>1</v>
      </c>
      <c r="G1361" s="26">
        <v>2.2000000000000002</v>
      </c>
      <c r="H1361" s="26">
        <v>2.2000000000000002</v>
      </c>
      <c r="I1361" s="26"/>
      <c r="J1361" s="30" t="s">
        <v>121</v>
      </c>
      <c r="K1361" s="28"/>
      <c r="L1361" s="25"/>
      <c r="M1361" s="26"/>
    </row>
    <row r="1362" spans="1:13" ht="27">
      <c r="A1362" s="68"/>
      <c r="B1362" s="68"/>
      <c r="C1362" s="68"/>
      <c r="D1362" s="68"/>
      <c r="E1362" s="29" t="s">
        <v>1024</v>
      </c>
      <c r="F1362" s="26">
        <v>11</v>
      </c>
      <c r="G1362" s="26">
        <v>2.4</v>
      </c>
      <c r="H1362" s="26">
        <v>26.4</v>
      </c>
      <c r="I1362" s="26"/>
      <c r="J1362" s="30" t="s">
        <v>1241</v>
      </c>
      <c r="K1362" s="28"/>
      <c r="L1362" s="25"/>
      <c r="M1362" s="26"/>
    </row>
    <row r="1363" spans="1:13" ht="27">
      <c r="A1363" s="68"/>
      <c r="B1363" s="68"/>
      <c r="C1363" s="68"/>
      <c r="D1363" s="68"/>
      <c r="E1363" s="29" t="s">
        <v>1025</v>
      </c>
      <c r="F1363" s="26">
        <v>96</v>
      </c>
      <c r="G1363" s="26">
        <v>1.68</v>
      </c>
      <c r="H1363" s="26">
        <v>161.28</v>
      </c>
      <c r="I1363" s="26"/>
      <c r="J1363" s="30" t="s">
        <v>1985</v>
      </c>
      <c r="K1363" s="28"/>
      <c r="L1363" s="25"/>
      <c r="M1363" s="26"/>
    </row>
    <row r="1364" spans="1:13" ht="15">
      <c r="A1364" s="68"/>
      <c r="B1364" s="68"/>
      <c r="C1364" s="68"/>
      <c r="D1364" s="68"/>
      <c r="E1364" s="29" t="s">
        <v>1025</v>
      </c>
      <c r="F1364" s="26">
        <v>25</v>
      </c>
      <c r="G1364" s="26">
        <v>2.2000000000000002</v>
      </c>
      <c r="H1364" s="26">
        <v>55</v>
      </c>
      <c r="I1364" s="26"/>
      <c r="J1364" s="30" t="s">
        <v>121</v>
      </c>
      <c r="K1364" s="28"/>
      <c r="L1364" s="25"/>
      <c r="M1364" s="26"/>
    </row>
    <row r="1365" spans="1:13" ht="27">
      <c r="A1365" s="68"/>
      <c r="B1365" s="68"/>
      <c r="C1365" s="68"/>
      <c r="D1365" s="68"/>
      <c r="E1365" s="29" t="s">
        <v>1025</v>
      </c>
      <c r="F1365" s="26">
        <v>21</v>
      </c>
      <c r="G1365" s="26">
        <v>2.4</v>
      </c>
      <c r="H1365" s="26">
        <v>50.4</v>
      </c>
      <c r="I1365" s="26"/>
      <c r="J1365" s="30" t="s">
        <v>1255</v>
      </c>
      <c r="K1365" s="28"/>
      <c r="L1365" s="25"/>
      <c r="M1365" s="26"/>
    </row>
    <row r="1366" spans="1:13" ht="27">
      <c r="A1366" s="68"/>
      <c r="B1366" s="68"/>
      <c r="C1366" s="68"/>
      <c r="D1366" s="68"/>
      <c r="E1366" s="29" t="s">
        <v>1988</v>
      </c>
      <c r="F1366" s="26">
        <v>692</v>
      </c>
      <c r="G1366" s="26">
        <v>2.2000000000000002</v>
      </c>
      <c r="H1366" s="26">
        <v>1522.4</v>
      </c>
      <c r="I1366" s="26"/>
      <c r="J1366" s="30" t="s">
        <v>1673</v>
      </c>
      <c r="K1366" s="28"/>
      <c r="L1366" s="25"/>
      <c r="M1366" s="26"/>
    </row>
    <row r="1367" spans="1:13" ht="27">
      <c r="A1367" s="68"/>
      <c r="B1367" s="68"/>
      <c r="C1367" s="68"/>
      <c r="D1367" s="68"/>
      <c r="E1367" s="29" t="s">
        <v>1989</v>
      </c>
      <c r="F1367" s="26">
        <v>213</v>
      </c>
      <c r="G1367" s="26">
        <v>2.2000000000000002</v>
      </c>
      <c r="H1367" s="26">
        <v>468.6</v>
      </c>
      <c r="I1367" s="26"/>
      <c r="J1367" s="30" t="s">
        <v>1979</v>
      </c>
      <c r="K1367" s="28"/>
      <c r="L1367" s="25"/>
      <c r="M1367" s="26"/>
    </row>
    <row r="1368" spans="1:13" ht="27">
      <c r="A1368" s="68"/>
      <c r="B1368" s="68"/>
      <c r="C1368" s="68"/>
      <c r="D1368" s="68"/>
      <c r="E1368" s="29" t="s">
        <v>1990</v>
      </c>
      <c r="F1368" s="26">
        <v>0</v>
      </c>
      <c r="G1368" s="26">
        <v>0</v>
      </c>
      <c r="H1368" s="26">
        <v>0</v>
      </c>
      <c r="I1368" s="26"/>
      <c r="J1368" s="30" t="s">
        <v>1273</v>
      </c>
      <c r="K1368" s="28"/>
      <c r="L1368" s="25"/>
      <c r="M1368" s="26"/>
    </row>
    <row r="1369" spans="1:13" ht="27">
      <c r="A1369" s="68"/>
      <c r="B1369" s="68"/>
      <c r="C1369" s="68"/>
      <c r="D1369" s="68"/>
      <c r="E1369" s="29" t="s">
        <v>1296</v>
      </c>
      <c r="F1369" s="26">
        <v>104</v>
      </c>
      <c r="G1369" s="26">
        <v>14.52</v>
      </c>
      <c r="H1369" s="26">
        <v>1510.08</v>
      </c>
      <c r="I1369" s="26"/>
      <c r="J1369" s="30" t="s">
        <v>1244</v>
      </c>
      <c r="K1369" s="28"/>
      <c r="L1369" s="25"/>
      <c r="M1369" s="26"/>
    </row>
    <row r="1370" spans="1:13" ht="27">
      <c r="A1370" s="68"/>
      <c r="B1370" s="68"/>
      <c r="C1370" s="68"/>
      <c r="D1370" s="68"/>
      <c r="E1370" s="29" t="s">
        <v>1917</v>
      </c>
      <c r="F1370" s="26">
        <v>98</v>
      </c>
      <c r="G1370" s="26">
        <v>14.52</v>
      </c>
      <c r="H1370" s="26">
        <v>1422.96</v>
      </c>
      <c r="I1370" s="26"/>
      <c r="J1370" s="30" t="s">
        <v>1273</v>
      </c>
      <c r="K1370" s="28"/>
      <c r="L1370" s="25"/>
      <c r="M1370" s="26"/>
    </row>
    <row r="1371" spans="1:13" ht="15">
      <c r="A1371" s="68"/>
      <c r="B1371" s="68"/>
      <c r="C1371" s="68"/>
      <c r="D1371" s="68"/>
      <c r="E1371" s="29" t="s">
        <v>1297</v>
      </c>
      <c r="F1371" s="26">
        <v>9</v>
      </c>
      <c r="G1371" s="26">
        <v>13.2</v>
      </c>
      <c r="H1371" s="26">
        <v>118.8</v>
      </c>
      <c r="I1371" s="26"/>
      <c r="J1371" s="30" t="s">
        <v>121</v>
      </c>
      <c r="K1371" s="28"/>
      <c r="L1371" s="25"/>
      <c r="M1371" s="26"/>
    </row>
    <row r="1372" spans="1:13" ht="15">
      <c r="A1372" s="68"/>
      <c r="B1372" s="68"/>
      <c r="C1372" s="68"/>
      <c r="D1372" s="68"/>
      <c r="E1372" s="29" t="s">
        <v>1297</v>
      </c>
      <c r="F1372" s="26">
        <v>7</v>
      </c>
      <c r="G1372" s="26">
        <v>14</v>
      </c>
      <c r="H1372" s="26">
        <v>98</v>
      </c>
      <c r="I1372" s="26"/>
      <c r="J1372" s="30" t="s">
        <v>121</v>
      </c>
      <c r="K1372" s="28"/>
      <c r="L1372" s="25"/>
      <c r="M1372" s="26"/>
    </row>
    <row r="1373" spans="1:13" ht="27">
      <c r="A1373" s="68"/>
      <c r="B1373" s="68"/>
      <c r="C1373" s="68"/>
      <c r="D1373" s="68"/>
      <c r="E1373" s="29" t="s">
        <v>1298</v>
      </c>
      <c r="F1373" s="26">
        <v>76</v>
      </c>
      <c r="G1373" s="26">
        <v>14.52</v>
      </c>
      <c r="H1373" s="26">
        <v>1103.52</v>
      </c>
      <c r="I1373" s="26"/>
      <c r="J1373" s="30" t="s">
        <v>1241</v>
      </c>
      <c r="K1373" s="28"/>
      <c r="L1373" s="25"/>
      <c r="M1373" s="26"/>
    </row>
    <row r="1374" spans="1:13" ht="27">
      <c r="A1374" s="68"/>
      <c r="B1374" s="68"/>
      <c r="C1374" s="68"/>
      <c r="D1374" s="68"/>
      <c r="E1374" s="29" t="s">
        <v>1991</v>
      </c>
      <c r="F1374" s="26">
        <v>3063</v>
      </c>
      <c r="G1374" s="26">
        <v>5.04</v>
      </c>
      <c r="H1374" s="26">
        <f>F1374*G1374</f>
        <v>15437.52</v>
      </c>
      <c r="I1374" s="26"/>
      <c r="J1374" s="30" t="s">
        <v>1992</v>
      </c>
      <c r="K1374" s="28"/>
      <c r="L1374" s="25"/>
      <c r="M1374" s="26"/>
    </row>
    <row r="1375" spans="1:13" ht="27">
      <c r="A1375" s="68">
        <v>20</v>
      </c>
      <c r="B1375" s="68" t="s">
        <v>2137</v>
      </c>
      <c r="C1375" s="68">
        <v>1</v>
      </c>
      <c r="D1375" s="68" t="s">
        <v>2136</v>
      </c>
      <c r="E1375" s="29" t="s">
        <v>1993</v>
      </c>
      <c r="F1375" s="26">
        <v>4141</v>
      </c>
      <c r="G1375" s="26">
        <v>5</v>
      </c>
      <c r="H1375" s="26">
        <v>20705</v>
      </c>
      <c r="I1375" s="26"/>
      <c r="J1375" s="30" t="s">
        <v>1984</v>
      </c>
      <c r="K1375" s="28"/>
      <c r="L1375" s="25"/>
      <c r="M1375" s="26"/>
    </row>
    <row r="1376" spans="1:13" ht="27">
      <c r="A1376" s="68"/>
      <c r="B1376" s="68"/>
      <c r="C1376" s="68"/>
      <c r="D1376" s="68"/>
      <c r="E1376" s="29" t="s">
        <v>298</v>
      </c>
      <c r="F1376" s="26">
        <v>8</v>
      </c>
      <c r="G1376" s="26">
        <v>3.08</v>
      </c>
      <c r="H1376" s="26">
        <v>24.64</v>
      </c>
      <c r="I1376" s="26"/>
      <c r="J1376" s="30" t="s">
        <v>1979</v>
      </c>
      <c r="K1376" s="28"/>
      <c r="L1376" s="25"/>
      <c r="M1376" s="26"/>
    </row>
    <row r="1377" spans="1:13" ht="27">
      <c r="A1377" s="68"/>
      <c r="B1377" s="68"/>
      <c r="C1377" s="68"/>
      <c r="D1377" s="68"/>
      <c r="E1377" s="29" t="s">
        <v>298</v>
      </c>
      <c r="F1377" s="26">
        <v>2</v>
      </c>
      <c r="G1377" s="26">
        <v>4.4000000000000004</v>
      </c>
      <c r="H1377" s="26">
        <v>8.8000000000000007</v>
      </c>
      <c r="I1377" s="26"/>
      <c r="J1377" s="30" t="s">
        <v>1241</v>
      </c>
      <c r="K1377" s="28"/>
      <c r="L1377" s="25"/>
      <c r="M1377" s="26"/>
    </row>
    <row r="1378" spans="1:13" ht="27">
      <c r="A1378" s="68"/>
      <c r="B1378" s="68"/>
      <c r="C1378" s="68"/>
      <c r="D1378" s="68"/>
      <c r="E1378" s="29" t="s">
        <v>1034</v>
      </c>
      <c r="F1378" s="26">
        <v>1</v>
      </c>
      <c r="G1378" s="26">
        <v>3.08</v>
      </c>
      <c r="H1378" s="26">
        <v>3.08</v>
      </c>
      <c r="I1378" s="26"/>
      <c r="J1378" s="30" t="s">
        <v>1255</v>
      </c>
      <c r="K1378" s="28"/>
      <c r="L1378" s="25"/>
      <c r="M1378" s="26"/>
    </row>
    <row r="1379" spans="1:13" ht="27">
      <c r="A1379" s="68"/>
      <c r="B1379" s="68"/>
      <c r="C1379" s="68"/>
      <c r="D1379" s="68"/>
      <c r="E1379" s="29" t="s">
        <v>1034</v>
      </c>
      <c r="F1379" s="26">
        <v>160</v>
      </c>
      <c r="G1379" s="26">
        <v>3.3</v>
      </c>
      <c r="H1379" s="26">
        <v>528</v>
      </c>
      <c r="I1379" s="26"/>
      <c r="J1379" s="30" t="s">
        <v>1994</v>
      </c>
      <c r="K1379" s="28"/>
      <c r="L1379" s="25"/>
      <c r="M1379" s="26"/>
    </row>
    <row r="1380" spans="1:13" ht="27">
      <c r="A1380" s="68"/>
      <c r="B1380" s="68"/>
      <c r="C1380" s="68"/>
      <c r="D1380" s="68"/>
      <c r="E1380" s="29" t="s">
        <v>1034</v>
      </c>
      <c r="F1380" s="26">
        <v>10</v>
      </c>
      <c r="G1380" s="26">
        <v>4.4000000000000004</v>
      </c>
      <c r="H1380" s="26">
        <v>44</v>
      </c>
      <c r="I1380" s="26"/>
      <c r="J1380" s="30" t="s">
        <v>1255</v>
      </c>
      <c r="K1380" s="28"/>
      <c r="L1380" s="25"/>
      <c r="M1380" s="26"/>
    </row>
    <row r="1381" spans="1:13" ht="27">
      <c r="A1381" s="68"/>
      <c r="B1381" s="68"/>
      <c r="C1381" s="68"/>
      <c r="D1381" s="68"/>
      <c r="E1381" s="29" t="s">
        <v>1036</v>
      </c>
      <c r="F1381" s="26">
        <v>24</v>
      </c>
      <c r="G1381" s="26">
        <v>3.08</v>
      </c>
      <c r="H1381" s="26">
        <v>73.92</v>
      </c>
      <c r="I1381" s="26"/>
      <c r="J1381" s="30" t="s">
        <v>1675</v>
      </c>
      <c r="K1381" s="28"/>
      <c r="L1381" s="25"/>
      <c r="M1381" s="26"/>
    </row>
    <row r="1382" spans="1:13" ht="27">
      <c r="A1382" s="68"/>
      <c r="B1382" s="68"/>
      <c r="C1382" s="68"/>
      <c r="D1382" s="68"/>
      <c r="E1382" s="29" t="s">
        <v>1036</v>
      </c>
      <c r="F1382" s="26">
        <v>59</v>
      </c>
      <c r="G1382" s="26">
        <v>3.3</v>
      </c>
      <c r="H1382" s="26">
        <v>194.7</v>
      </c>
      <c r="I1382" s="26"/>
      <c r="J1382" s="30" t="s">
        <v>1995</v>
      </c>
      <c r="K1382" s="28"/>
      <c r="L1382" s="25"/>
      <c r="M1382" s="26"/>
    </row>
    <row r="1383" spans="1:13" ht="27">
      <c r="A1383" s="68"/>
      <c r="B1383" s="68"/>
      <c r="C1383" s="68"/>
      <c r="D1383" s="68"/>
      <c r="E1383" s="29" t="s">
        <v>1036</v>
      </c>
      <c r="F1383" s="26">
        <v>1</v>
      </c>
      <c r="G1383" s="26">
        <v>4.4000000000000004</v>
      </c>
      <c r="H1383" s="26">
        <v>4.4000000000000004</v>
      </c>
      <c r="I1383" s="26"/>
      <c r="J1383" s="30" t="s">
        <v>1244</v>
      </c>
      <c r="K1383" s="28"/>
      <c r="L1383" s="25"/>
      <c r="M1383" s="26"/>
    </row>
    <row r="1384" spans="1:13" ht="27">
      <c r="A1384" s="68"/>
      <c r="B1384" s="68"/>
      <c r="C1384" s="68"/>
      <c r="D1384" s="68"/>
      <c r="E1384" s="29" t="s">
        <v>1996</v>
      </c>
      <c r="F1384" s="26">
        <v>47</v>
      </c>
      <c r="G1384" s="26">
        <v>6.05</v>
      </c>
      <c r="H1384" s="26">
        <v>284.35000000000002</v>
      </c>
      <c r="I1384" s="26"/>
      <c r="J1384" s="30" t="s">
        <v>1255</v>
      </c>
      <c r="K1384" s="28"/>
      <c r="L1384" s="25"/>
      <c r="M1384" s="26"/>
    </row>
    <row r="1385" spans="1:13" s="49" customFormat="1" ht="14.45" customHeight="1">
      <c r="A1385" s="68">
        <v>21</v>
      </c>
      <c r="B1385" s="68" t="s">
        <v>59</v>
      </c>
      <c r="C1385" s="66" t="s">
        <v>64</v>
      </c>
      <c r="D1385" s="66"/>
      <c r="E1385" s="75"/>
      <c r="F1385" s="45">
        <v>1039</v>
      </c>
      <c r="G1385" s="45"/>
      <c r="H1385" s="45">
        <v>19368.558649999999</v>
      </c>
      <c r="I1385" s="45">
        <f>SUM(I1386:I1418)</f>
        <v>19369</v>
      </c>
      <c r="J1385" s="46"/>
      <c r="K1385" s="47">
        <f>SUM(K1386,K1393,K1416)</f>
        <v>5300</v>
      </c>
      <c r="L1385" s="44">
        <v>33</v>
      </c>
      <c r="M1385" s="45">
        <v>19336</v>
      </c>
    </row>
    <row r="1386" spans="1:13" ht="15">
      <c r="A1386" s="68"/>
      <c r="B1386" s="68"/>
      <c r="C1386" s="68">
        <v>1</v>
      </c>
      <c r="D1386" s="68" t="s">
        <v>264</v>
      </c>
      <c r="E1386" s="29" t="s">
        <v>118</v>
      </c>
      <c r="F1386" s="26">
        <v>0</v>
      </c>
      <c r="G1386" s="26"/>
      <c r="H1386" s="26">
        <v>0</v>
      </c>
      <c r="I1386" s="26">
        <f>ROUND(H1386,0)</f>
        <v>0</v>
      </c>
      <c r="J1386" s="27"/>
      <c r="K1386" s="28">
        <v>0</v>
      </c>
      <c r="L1386" s="25">
        <v>0</v>
      </c>
      <c r="M1386" s="26">
        <v>0</v>
      </c>
    </row>
    <row r="1387" spans="1:13" ht="15">
      <c r="A1387" s="68"/>
      <c r="B1387" s="68"/>
      <c r="C1387" s="68"/>
      <c r="D1387" s="68"/>
      <c r="E1387" s="29" t="s">
        <v>1038</v>
      </c>
      <c r="F1387" s="26">
        <v>0</v>
      </c>
      <c r="G1387" s="26">
        <v>0</v>
      </c>
      <c r="H1387" s="26">
        <v>0</v>
      </c>
      <c r="I1387" s="26"/>
      <c r="J1387" s="30" t="s">
        <v>1658</v>
      </c>
      <c r="K1387" s="28"/>
      <c r="L1387" s="25"/>
      <c r="M1387" s="26"/>
    </row>
    <row r="1388" spans="1:13" ht="15">
      <c r="A1388" s="68"/>
      <c r="B1388" s="68"/>
      <c r="C1388" s="68"/>
      <c r="D1388" s="68"/>
      <c r="E1388" s="29" t="s">
        <v>1038</v>
      </c>
      <c r="F1388" s="26">
        <v>0</v>
      </c>
      <c r="G1388" s="26">
        <v>0</v>
      </c>
      <c r="H1388" s="26">
        <v>0</v>
      </c>
      <c r="I1388" s="26"/>
      <c r="J1388" s="30" t="s">
        <v>1627</v>
      </c>
      <c r="K1388" s="28"/>
      <c r="L1388" s="25"/>
      <c r="M1388" s="26"/>
    </row>
    <row r="1389" spans="1:13" ht="15">
      <c r="A1389" s="68"/>
      <c r="B1389" s="68"/>
      <c r="C1389" s="68"/>
      <c r="D1389" s="68"/>
      <c r="E1389" s="29" t="s">
        <v>1038</v>
      </c>
      <c r="F1389" s="26">
        <v>0</v>
      </c>
      <c r="G1389" s="26">
        <v>0</v>
      </c>
      <c r="H1389" s="26">
        <v>0</v>
      </c>
      <c r="I1389" s="26"/>
      <c r="J1389" s="30" t="s">
        <v>1639</v>
      </c>
      <c r="K1389" s="28"/>
      <c r="L1389" s="25"/>
      <c r="M1389" s="26"/>
    </row>
    <row r="1390" spans="1:13" ht="27">
      <c r="A1390" s="68"/>
      <c r="B1390" s="68"/>
      <c r="C1390" s="68"/>
      <c r="D1390" s="68"/>
      <c r="E1390" s="29" t="s">
        <v>1040</v>
      </c>
      <c r="F1390" s="26">
        <v>0</v>
      </c>
      <c r="G1390" s="26">
        <v>0</v>
      </c>
      <c r="H1390" s="26">
        <v>0</v>
      </c>
      <c r="I1390" s="26"/>
      <c r="J1390" s="30" t="s">
        <v>1649</v>
      </c>
      <c r="K1390" s="28"/>
      <c r="L1390" s="25"/>
      <c r="M1390" s="26"/>
    </row>
    <row r="1391" spans="1:13" ht="27">
      <c r="A1391" s="68"/>
      <c r="B1391" s="68"/>
      <c r="C1391" s="68"/>
      <c r="D1391" s="68"/>
      <c r="E1391" s="29" t="s">
        <v>1040</v>
      </c>
      <c r="F1391" s="26">
        <v>0</v>
      </c>
      <c r="G1391" s="26">
        <v>0</v>
      </c>
      <c r="H1391" s="26">
        <v>0</v>
      </c>
      <c r="I1391" s="26"/>
      <c r="J1391" s="30" t="s">
        <v>1997</v>
      </c>
      <c r="K1391" s="28"/>
      <c r="L1391" s="25"/>
      <c r="M1391" s="26"/>
    </row>
    <row r="1392" spans="1:13" ht="27">
      <c r="A1392" s="68"/>
      <c r="B1392" s="68"/>
      <c r="C1392" s="68"/>
      <c r="D1392" s="68"/>
      <c r="E1392" s="29" t="s">
        <v>1040</v>
      </c>
      <c r="F1392" s="26">
        <v>0</v>
      </c>
      <c r="G1392" s="26">
        <v>0</v>
      </c>
      <c r="H1392" s="26">
        <v>0</v>
      </c>
      <c r="I1392" s="26"/>
      <c r="J1392" s="30" t="s">
        <v>1998</v>
      </c>
      <c r="K1392" s="28"/>
      <c r="L1392" s="25"/>
      <c r="M1392" s="26"/>
    </row>
    <row r="1393" spans="1:13" ht="14.45" customHeight="1">
      <c r="A1393" s="68"/>
      <c r="B1393" s="68"/>
      <c r="C1393" s="68">
        <v>2</v>
      </c>
      <c r="D1393" s="68" t="s">
        <v>1042</v>
      </c>
      <c r="E1393" s="29" t="s">
        <v>118</v>
      </c>
      <c r="F1393" s="26">
        <v>1026</v>
      </c>
      <c r="G1393" s="26"/>
      <c r="H1393" s="26">
        <v>19335.558649999999</v>
      </c>
      <c r="I1393" s="26">
        <f>ROUND(H1393,0)</f>
        <v>19336</v>
      </c>
      <c r="J1393" s="27"/>
      <c r="K1393" s="28">
        <v>0</v>
      </c>
      <c r="L1393" s="25">
        <v>0</v>
      </c>
      <c r="M1393" s="26">
        <v>19336</v>
      </c>
    </row>
    <row r="1394" spans="1:13" ht="15">
      <c r="A1394" s="68"/>
      <c r="B1394" s="68"/>
      <c r="C1394" s="68"/>
      <c r="D1394" s="68"/>
      <c r="E1394" s="29" t="s">
        <v>1999</v>
      </c>
      <c r="F1394" s="26">
        <v>9</v>
      </c>
      <c r="G1394" s="26">
        <v>5.7198500000000001</v>
      </c>
      <c r="H1394" s="26">
        <v>51.478650000000002</v>
      </c>
      <c r="I1394" s="26"/>
      <c r="J1394" s="30" t="s">
        <v>121</v>
      </c>
      <c r="K1394" s="28"/>
      <c r="L1394" s="25"/>
      <c r="M1394" s="26"/>
    </row>
    <row r="1395" spans="1:13" ht="15">
      <c r="A1395" s="68"/>
      <c r="B1395" s="68"/>
      <c r="C1395" s="68"/>
      <c r="D1395" s="68"/>
      <c r="E1395" s="29" t="s">
        <v>2000</v>
      </c>
      <c r="F1395" s="26">
        <v>32</v>
      </c>
      <c r="G1395" s="26">
        <v>19.8</v>
      </c>
      <c r="H1395" s="26">
        <v>633.6</v>
      </c>
      <c r="I1395" s="26"/>
      <c r="J1395" s="30" t="s">
        <v>121</v>
      </c>
      <c r="K1395" s="28"/>
      <c r="L1395" s="25"/>
      <c r="M1395" s="26"/>
    </row>
    <row r="1396" spans="1:13" ht="27">
      <c r="A1396" s="68"/>
      <c r="B1396" s="68"/>
      <c r="C1396" s="68"/>
      <c r="D1396" s="68"/>
      <c r="E1396" s="29" t="s">
        <v>2001</v>
      </c>
      <c r="F1396" s="26">
        <v>469</v>
      </c>
      <c r="G1396" s="26">
        <v>19.8</v>
      </c>
      <c r="H1396" s="26">
        <v>9286.2000000000007</v>
      </c>
      <c r="I1396" s="26"/>
      <c r="J1396" s="30" t="s">
        <v>1241</v>
      </c>
      <c r="K1396" s="28"/>
      <c r="L1396" s="25"/>
      <c r="M1396" s="26"/>
    </row>
    <row r="1397" spans="1:13" ht="15">
      <c r="A1397" s="68"/>
      <c r="B1397" s="68"/>
      <c r="C1397" s="68"/>
      <c r="D1397" s="68"/>
      <c r="E1397" s="29" t="s">
        <v>2002</v>
      </c>
      <c r="F1397" s="26">
        <v>45</v>
      </c>
      <c r="G1397" s="26">
        <v>19.8</v>
      </c>
      <c r="H1397" s="26">
        <v>891</v>
      </c>
      <c r="I1397" s="26"/>
      <c r="J1397" s="30" t="s">
        <v>121</v>
      </c>
      <c r="K1397" s="28"/>
      <c r="L1397" s="25"/>
      <c r="M1397" s="26"/>
    </row>
    <row r="1398" spans="1:13" ht="15">
      <c r="A1398" s="68"/>
      <c r="B1398" s="68"/>
      <c r="C1398" s="68"/>
      <c r="D1398" s="68"/>
      <c r="E1398" s="29" t="s">
        <v>2002</v>
      </c>
      <c r="F1398" s="26">
        <v>32</v>
      </c>
      <c r="G1398" s="26">
        <v>21</v>
      </c>
      <c r="H1398" s="26">
        <v>672</v>
      </c>
      <c r="I1398" s="26"/>
      <c r="J1398" s="30" t="s">
        <v>121</v>
      </c>
      <c r="K1398" s="28"/>
      <c r="L1398" s="25"/>
      <c r="M1398" s="26"/>
    </row>
    <row r="1399" spans="1:13" ht="15">
      <c r="A1399" s="68"/>
      <c r="B1399" s="68"/>
      <c r="C1399" s="68"/>
      <c r="D1399" s="68"/>
      <c r="E1399" s="29" t="s">
        <v>2003</v>
      </c>
      <c r="F1399" s="26">
        <v>38</v>
      </c>
      <c r="G1399" s="26">
        <v>19.8</v>
      </c>
      <c r="H1399" s="26">
        <v>752.4</v>
      </c>
      <c r="I1399" s="26"/>
      <c r="J1399" s="30" t="s">
        <v>121</v>
      </c>
      <c r="K1399" s="28"/>
      <c r="L1399" s="25"/>
      <c r="M1399" s="26"/>
    </row>
    <row r="1400" spans="1:13" ht="15">
      <c r="A1400" s="68"/>
      <c r="B1400" s="68"/>
      <c r="C1400" s="68"/>
      <c r="D1400" s="68"/>
      <c r="E1400" s="29" t="s">
        <v>2004</v>
      </c>
      <c r="F1400" s="26">
        <v>58</v>
      </c>
      <c r="G1400" s="26">
        <v>19.8</v>
      </c>
      <c r="H1400" s="26">
        <v>1148.4000000000001</v>
      </c>
      <c r="I1400" s="26"/>
      <c r="J1400" s="30" t="s">
        <v>121</v>
      </c>
      <c r="K1400" s="28"/>
      <c r="L1400" s="25"/>
      <c r="M1400" s="26"/>
    </row>
    <row r="1401" spans="1:13" ht="27">
      <c r="A1401" s="68"/>
      <c r="B1401" s="68"/>
      <c r="C1401" s="68"/>
      <c r="D1401" s="68"/>
      <c r="E1401" s="29" t="s">
        <v>2005</v>
      </c>
      <c r="F1401" s="26">
        <v>96</v>
      </c>
      <c r="G1401" s="26">
        <v>21.78</v>
      </c>
      <c r="H1401" s="26">
        <v>2090.88</v>
      </c>
      <c r="I1401" s="26"/>
      <c r="J1401" s="30" t="s">
        <v>1273</v>
      </c>
      <c r="K1401" s="28"/>
      <c r="L1401" s="25"/>
      <c r="M1401" s="26"/>
    </row>
    <row r="1402" spans="1:13" ht="15">
      <c r="A1402" s="68"/>
      <c r="B1402" s="68"/>
      <c r="C1402" s="68"/>
      <c r="D1402" s="68"/>
      <c r="E1402" s="29" t="s">
        <v>2006</v>
      </c>
      <c r="F1402" s="26">
        <v>20</v>
      </c>
      <c r="G1402" s="26">
        <v>21.78</v>
      </c>
      <c r="H1402" s="26">
        <v>435.6</v>
      </c>
      <c r="I1402" s="26"/>
      <c r="J1402" s="30" t="s">
        <v>121</v>
      </c>
      <c r="K1402" s="28"/>
      <c r="L1402" s="25"/>
      <c r="M1402" s="26"/>
    </row>
    <row r="1403" spans="1:13" ht="15">
      <c r="A1403" s="68"/>
      <c r="B1403" s="68"/>
      <c r="C1403" s="68"/>
      <c r="D1403" s="68"/>
      <c r="E1403" s="29" t="s">
        <v>1044</v>
      </c>
      <c r="F1403" s="26">
        <v>7</v>
      </c>
      <c r="G1403" s="26">
        <v>30</v>
      </c>
      <c r="H1403" s="26">
        <v>210</v>
      </c>
      <c r="I1403" s="26"/>
      <c r="J1403" s="30" t="s">
        <v>121</v>
      </c>
      <c r="K1403" s="28"/>
      <c r="L1403" s="25"/>
      <c r="M1403" s="26"/>
    </row>
    <row r="1404" spans="1:13" ht="15">
      <c r="A1404" s="68"/>
      <c r="B1404" s="68"/>
      <c r="C1404" s="68"/>
      <c r="D1404" s="68"/>
      <c r="E1404" s="29" t="s">
        <v>1045</v>
      </c>
      <c r="F1404" s="26">
        <v>6</v>
      </c>
      <c r="G1404" s="26">
        <v>30</v>
      </c>
      <c r="H1404" s="26">
        <v>180</v>
      </c>
      <c r="I1404" s="26"/>
      <c r="J1404" s="30" t="s">
        <v>121</v>
      </c>
      <c r="K1404" s="28"/>
      <c r="L1404" s="25"/>
      <c r="M1404" s="26"/>
    </row>
    <row r="1405" spans="1:13" ht="15">
      <c r="A1405" s="68"/>
      <c r="B1405" s="68"/>
      <c r="C1405" s="68"/>
      <c r="D1405" s="68"/>
      <c r="E1405" s="29" t="s">
        <v>1047</v>
      </c>
      <c r="F1405" s="26">
        <v>18</v>
      </c>
      <c r="G1405" s="26">
        <v>10.5</v>
      </c>
      <c r="H1405" s="26">
        <v>189</v>
      </c>
      <c r="I1405" s="26"/>
      <c r="J1405" s="30" t="s">
        <v>121</v>
      </c>
      <c r="K1405" s="28"/>
      <c r="L1405" s="25"/>
      <c r="M1405" s="26"/>
    </row>
    <row r="1406" spans="1:13" ht="27">
      <c r="A1406" s="68"/>
      <c r="B1406" s="68"/>
      <c r="C1406" s="68"/>
      <c r="D1406" s="68"/>
      <c r="E1406" s="29" t="s">
        <v>2007</v>
      </c>
      <c r="F1406" s="26">
        <v>28</v>
      </c>
      <c r="G1406" s="26">
        <v>19.8</v>
      </c>
      <c r="H1406" s="26">
        <v>554.4</v>
      </c>
      <c r="I1406" s="26"/>
      <c r="J1406" s="30" t="s">
        <v>1241</v>
      </c>
      <c r="K1406" s="28"/>
      <c r="L1406" s="25"/>
      <c r="M1406" s="26"/>
    </row>
    <row r="1407" spans="1:13" ht="15">
      <c r="A1407" s="68"/>
      <c r="B1407" s="68"/>
      <c r="C1407" s="68"/>
      <c r="D1407" s="68"/>
      <c r="E1407" s="29" t="s">
        <v>1048</v>
      </c>
      <c r="F1407" s="26">
        <v>20</v>
      </c>
      <c r="G1407" s="26">
        <v>10.5</v>
      </c>
      <c r="H1407" s="26">
        <v>210</v>
      </c>
      <c r="I1407" s="26"/>
      <c r="J1407" s="30" t="s">
        <v>121</v>
      </c>
      <c r="K1407" s="28"/>
      <c r="L1407" s="25"/>
      <c r="M1407" s="26"/>
    </row>
    <row r="1408" spans="1:13" ht="15">
      <c r="A1408" s="68"/>
      <c r="B1408" s="68"/>
      <c r="C1408" s="68"/>
      <c r="D1408" s="68"/>
      <c r="E1408" s="29" t="s">
        <v>2008</v>
      </c>
      <c r="F1408" s="26">
        <v>5</v>
      </c>
      <c r="G1408" s="26">
        <v>19.8</v>
      </c>
      <c r="H1408" s="26">
        <v>99</v>
      </c>
      <c r="I1408" s="26"/>
      <c r="J1408" s="30" t="s">
        <v>121</v>
      </c>
      <c r="K1408" s="28"/>
      <c r="L1408" s="25"/>
      <c r="M1408" s="26"/>
    </row>
    <row r="1409" spans="1:13" ht="15">
      <c r="A1409" s="68"/>
      <c r="B1409" s="68"/>
      <c r="C1409" s="68"/>
      <c r="D1409" s="68"/>
      <c r="E1409" s="29" t="s">
        <v>2009</v>
      </c>
      <c r="F1409" s="26">
        <v>2</v>
      </c>
      <c r="G1409" s="26">
        <v>13.2</v>
      </c>
      <c r="H1409" s="26">
        <v>26.4</v>
      </c>
      <c r="I1409" s="26"/>
      <c r="J1409" s="30" t="s">
        <v>121</v>
      </c>
      <c r="K1409" s="28"/>
      <c r="L1409" s="25"/>
      <c r="M1409" s="26"/>
    </row>
    <row r="1410" spans="1:13" ht="15">
      <c r="A1410" s="68"/>
      <c r="B1410" s="68"/>
      <c r="C1410" s="68"/>
      <c r="D1410" s="68"/>
      <c r="E1410" s="29" t="s">
        <v>2010</v>
      </c>
      <c r="F1410" s="26">
        <v>20</v>
      </c>
      <c r="G1410" s="26">
        <v>14.52</v>
      </c>
      <c r="H1410" s="26">
        <v>290.39999999999998</v>
      </c>
      <c r="I1410" s="26"/>
      <c r="J1410" s="30" t="s">
        <v>121</v>
      </c>
      <c r="K1410" s="28"/>
      <c r="L1410" s="25"/>
      <c r="M1410" s="26"/>
    </row>
    <row r="1411" spans="1:13" ht="27">
      <c r="A1411" s="68"/>
      <c r="B1411" s="68"/>
      <c r="C1411" s="68"/>
      <c r="D1411" s="68"/>
      <c r="E1411" s="29" t="s">
        <v>2011</v>
      </c>
      <c r="F1411" s="26">
        <v>19</v>
      </c>
      <c r="G1411" s="26">
        <v>13.2</v>
      </c>
      <c r="H1411" s="26">
        <v>250.8</v>
      </c>
      <c r="I1411" s="26"/>
      <c r="J1411" s="30" t="s">
        <v>1244</v>
      </c>
      <c r="K1411" s="28"/>
      <c r="L1411" s="25"/>
      <c r="M1411" s="26"/>
    </row>
    <row r="1412" spans="1:13" ht="15">
      <c r="A1412" s="68"/>
      <c r="B1412" s="68"/>
      <c r="C1412" s="68"/>
      <c r="D1412" s="68"/>
      <c r="E1412" s="29" t="s">
        <v>2012</v>
      </c>
      <c r="F1412" s="26">
        <v>34</v>
      </c>
      <c r="G1412" s="26">
        <v>13.2</v>
      </c>
      <c r="H1412" s="26">
        <v>448.8</v>
      </c>
      <c r="I1412" s="26"/>
      <c r="J1412" s="30" t="s">
        <v>121</v>
      </c>
      <c r="K1412" s="28"/>
      <c r="L1412" s="25"/>
      <c r="M1412" s="26"/>
    </row>
    <row r="1413" spans="1:13" ht="15">
      <c r="A1413" s="68"/>
      <c r="B1413" s="68"/>
      <c r="C1413" s="68"/>
      <c r="D1413" s="68"/>
      <c r="E1413" s="29" t="s">
        <v>2013</v>
      </c>
      <c r="F1413" s="26">
        <v>25</v>
      </c>
      <c r="G1413" s="26">
        <v>13.2</v>
      </c>
      <c r="H1413" s="26">
        <v>330</v>
      </c>
      <c r="I1413" s="26"/>
      <c r="J1413" s="30" t="s">
        <v>121</v>
      </c>
      <c r="K1413" s="28"/>
      <c r="L1413" s="25"/>
      <c r="M1413" s="26"/>
    </row>
    <row r="1414" spans="1:13" ht="15">
      <c r="A1414" s="68"/>
      <c r="B1414" s="68"/>
      <c r="C1414" s="68"/>
      <c r="D1414" s="68"/>
      <c r="E1414" s="29" t="s">
        <v>2013</v>
      </c>
      <c r="F1414" s="26">
        <v>22</v>
      </c>
      <c r="G1414" s="26">
        <v>14</v>
      </c>
      <c r="H1414" s="26">
        <v>308</v>
      </c>
      <c r="I1414" s="26"/>
      <c r="J1414" s="30" t="s">
        <v>121</v>
      </c>
      <c r="K1414" s="28"/>
      <c r="L1414" s="25"/>
      <c r="M1414" s="26"/>
    </row>
    <row r="1415" spans="1:13" ht="15">
      <c r="A1415" s="68"/>
      <c r="B1415" s="68"/>
      <c r="C1415" s="68"/>
      <c r="D1415" s="68"/>
      <c r="E1415" s="29" t="s">
        <v>2014</v>
      </c>
      <c r="F1415" s="26">
        <v>21</v>
      </c>
      <c r="G1415" s="26">
        <v>13.2</v>
      </c>
      <c r="H1415" s="26">
        <v>277.2</v>
      </c>
      <c r="I1415" s="26"/>
      <c r="J1415" s="30" t="s">
        <v>121</v>
      </c>
      <c r="K1415" s="28"/>
      <c r="L1415" s="25"/>
      <c r="M1415" s="26"/>
    </row>
    <row r="1416" spans="1:13" ht="15">
      <c r="A1416" s="68"/>
      <c r="B1416" s="68"/>
      <c r="C1416" s="68">
        <v>3</v>
      </c>
      <c r="D1416" s="68" t="s">
        <v>1055</v>
      </c>
      <c r="E1416" s="29" t="s">
        <v>118</v>
      </c>
      <c r="F1416" s="26">
        <v>13</v>
      </c>
      <c r="G1416" s="26"/>
      <c r="H1416" s="26">
        <v>33</v>
      </c>
      <c r="I1416" s="26">
        <f>ROUND(H1416,0)</f>
        <v>33</v>
      </c>
      <c r="J1416" s="27"/>
      <c r="K1416" s="28">
        <v>5300</v>
      </c>
      <c r="L1416" s="25">
        <v>33</v>
      </c>
      <c r="M1416" s="26">
        <v>0</v>
      </c>
    </row>
    <row r="1417" spans="1:13" ht="15">
      <c r="A1417" s="68"/>
      <c r="B1417" s="68"/>
      <c r="C1417" s="68"/>
      <c r="D1417" s="68"/>
      <c r="E1417" s="29" t="s">
        <v>2015</v>
      </c>
      <c r="F1417" s="26">
        <v>11</v>
      </c>
      <c r="G1417" s="26">
        <v>2.52</v>
      </c>
      <c r="H1417" s="26">
        <v>27.72</v>
      </c>
      <c r="I1417" s="26"/>
      <c r="J1417" s="30" t="s">
        <v>121</v>
      </c>
      <c r="K1417" s="28"/>
      <c r="L1417" s="25"/>
      <c r="M1417" s="26"/>
    </row>
    <row r="1418" spans="1:13" ht="15">
      <c r="A1418" s="68"/>
      <c r="B1418" s="68"/>
      <c r="C1418" s="68"/>
      <c r="D1418" s="68"/>
      <c r="E1418" s="29" t="s">
        <v>2016</v>
      </c>
      <c r="F1418" s="26">
        <v>2</v>
      </c>
      <c r="G1418" s="26">
        <v>2.64</v>
      </c>
      <c r="H1418" s="26">
        <v>5.28</v>
      </c>
      <c r="I1418" s="26"/>
      <c r="J1418" s="30" t="s">
        <v>121</v>
      </c>
      <c r="K1418" s="28"/>
      <c r="L1418" s="25"/>
      <c r="M1418" s="26"/>
    </row>
    <row r="1419" spans="1:13" s="49" customFormat="1" ht="14.25">
      <c r="A1419" s="68">
        <v>22</v>
      </c>
      <c r="B1419" s="68" t="s">
        <v>60</v>
      </c>
      <c r="C1419" s="66" t="s">
        <v>64</v>
      </c>
      <c r="D1419" s="66"/>
      <c r="E1419" s="75"/>
      <c r="F1419" s="45">
        <v>12543</v>
      </c>
      <c r="G1419" s="45"/>
      <c r="H1419" s="45">
        <f t="shared" ref="H1419" si="16">SUM(H1420,H1428,H1460)</f>
        <v>49716.796400000007</v>
      </c>
      <c r="I1419" s="45">
        <f>SUM(I1420:I1469)</f>
        <v>49717</v>
      </c>
      <c r="J1419" s="46"/>
      <c r="K1419" s="47">
        <f>SUM(K1420,K1428,K1460)</f>
        <v>0</v>
      </c>
      <c r="L1419" s="44">
        <v>0</v>
      </c>
      <c r="M1419" s="45">
        <v>49717</v>
      </c>
    </row>
    <row r="1420" spans="1:13" ht="15">
      <c r="A1420" s="68"/>
      <c r="B1420" s="68"/>
      <c r="C1420" s="68">
        <v>1</v>
      </c>
      <c r="D1420" s="68" t="s">
        <v>1057</v>
      </c>
      <c r="E1420" s="29" t="s">
        <v>118</v>
      </c>
      <c r="F1420" s="26">
        <v>364</v>
      </c>
      <c r="G1420" s="26"/>
      <c r="H1420" s="26">
        <v>1234.7805000000001</v>
      </c>
      <c r="I1420" s="26">
        <f>ROUND(H1420,0)</f>
        <v>1235</v>
      </c>
      <c r="J1420" s="27"/>
      <c r="K1420" s="28">
        <v>0</v>
      </c>
      <c r="L1420" s="25">
        <v>0</v>
      </c>
      <c r="M1420" s="26">
        <v>1235</v>
      </c>
    </row>
    <row r="1421" spans="1:13" ht="27">
      <c r="A1421" s="68"/>
      <c r="B1421" s="68"/>
      <c r="C1421" s="68"/>
      <c r="D1421" s="68"/>
      <c r="E1421" s="29" t="s">
        <v>2017</v>
      </c>
      <c r="F1421" s="26">
        <v>214</v>
      </c>
      <c r="G1421" s="26">
        <v>2.9279999999999999</v>
      </c>
      <c r="H1421" s="26">
        <v>626.59199999999998</v>
      </c>
      <c r="I1421" s="26"/>
      <c r="J1421" s="30" t="s">
        <v>2018</v>
      </c>
      <c r="K1421" s="28"/>
      <c r="L1421" s="25"/>
      <c r="M1421" s="26"/>
    </row>
    <row r="1422" spans="1:13" ht="27">
      <c r="A1422" s="68"/>
      <c r="B1422" s="68"/>
      <c r="C1422" s="68"/>
      <c r="D1422" s="68"/>
      <c r="E1422" s="29" t="s">
        <v>2019</v>
      </c>
      <c r="F1422" s="26">
        <v>3</v>
      </c>
      <c r="G1422" s="26">
        <v>5.2590000000000003</v>
      </c>
      <c r="H1422" s="26">
        <v>15.776999999999999</v>
      </c>
      <c r="I1422" s="26"/>
      <c r="J1422" s="30" t="s">
        <v>1273</v>
      </c>
      <c r="K1422" s="28"/>
      <c r="L1422" s="25"/>
      <c r="M1422" s="26"/>
    </row>
    <row r="1423" spans="1:13" ht="15">
      <c r="A1423" s="68"/>
      <c r="B1423" s="68"/>
      <c r="C1423" s="68"/>
      <c r="D1423" s="68"/>
      <c r="E1423" s="29" t="s">
        <v>1059</v>
      </c>
      <c r="F1423" s="26">
        <v>3</v>
      </c>
      <c r="G1423" s="26">
        <v>5.484</v>
      </c>
      <c r="H1423" s="26">
        <v>16.452000000000002</v>
      </c>
      <c r="I1423" s="26"/>
      <c r="J1423" s="30" t="s">
        <v>121</v>
      </c>
      <c r="K1423" s="28"/>
      <c r="L1423" s="25"/>
      <c r="M1423" s="26"/>
    </row>
    <row r="1424" spans="1:13" ht="15">
      <c r="A1424" s="68"/>
      <c r="B1424" s="68"/>
      <c r="C1424" s="68"/>
      <c r="D1424" s="68"/>
      <c r="E1424" s="29" t="s">
        <v>1061</v>
      </c>
      <c r="F1424" s="26">
        <v>2</v>
      </c>
      <c r="G1424" s="26">
        <v>4.5839999999999996</v>
      </c>
      <c r="H1424" s="26">
        <v>9.1679999999999993</v>
      </c>
      <c r="I1424" s="26"/>
      <c r="J1424" s="30" t="s">
        <v>121</v>
      </c>
      <c r="K1424" s="28"/>
      <c r="L1424" s="25"/>
      <c r="M1424" s="26"/>
    </row>
    <row r="1425" spans="1:13" ht="27">
      <c r="A1425" s="68"/>
      <c r="B1425" s="68"/>
      <c r="C1425" s="68"/>
      <c r="D1425" s="68"/>
      <c r="E1425" s="29" t="s">
        <v>2020</v>
      </c>
      <c r="F1425" s="26">
        <v>0</v>
      </c>
      <c r="G1425" s="26">
        <v>0</v>
      </c>
      <c r="H1425" s="26">
        <v>0</v>
      </c>
      <c r="I1425" s="26"/>
      <c r="J1425" s="30" t="s">
        <v>2021</v>
      </c>
      <c r="K1425" s="28"/>
      <c r="L1425" s="25"/>
      <c r="M1425" s="26"/>
    </row>
    <row r="1426" spans="1:13" ht="27">
      <c r="A1426" s="68"/>
      <c r="B1426" s="68"/>
      <c r="C1426" s="68"/>
      <c r="D1426" s="68"/>
      <c r="E1426" s="29" t="s">
        <v>2022</v>
      </c>
      <c r="F1426" s="26">
        <v>141</v>
      </c>
      <c r="G1426" s="26">
        <v>3.9824999999999999</v>
      </c>
      <c r="H1426" s="26">
        <v>561.53250000000003</v>
      </c>
      <c r="I1426" s="26"/>
      <c r="J1426" s="30" t="s">
        <v>2023</v>
      </c>
      <c r="K1426" s="28"/>
      <c r="L1426" s="25"/>
      <c r="M1426" s="26"/>
    </row>
    <row r="1427" spans="1:13" ht="27">
      <c r="A1427" s="68"/>
      <c r="B1427" s="68"/>
      <c r="C1427" s="68"/>
      <c r="D1427" s="68"/>
      <c r="E1427" s="29" t="s">
        <v>2024</v>
      </c>
      <c r="F1427" s="26">
        <v>1</v>
      </c>
      <c r="G1427" s="26">
        <v>5.2590000000000003</v>
      </c>
      <c r="H1427" s="26">
        <v>5.2590000000000003</v>
      </c>
      <c r="I1427" s="26"/>
      <c r="J1427" s="30" t="s">
        <v>1244</v>
      </c>
      <c r="K1427" s="28"/>
      <c r="L1427" s="25"/>
      <c r="M1427" s="26"/>
    </row>
    <row r="1428" spans="1:13" ht="15">
      <c r="A1428" s="68"/>
      <c r="B1428" s="68"/>
      <c r="C1428" s="68">
        <v>2</v>
      </c>
      <c r="D1428" s="68" t="s">
        <v>1062</v>
      </c>
      <c r="E1428" s="29" t="s">
        <v>118</v>
      </c>
      <c r="F1428" s="26">
        <v>8056</v>
      </c>
      <c r="G1428" s="26"/>
      <c r="H1428" s="26">
        <f t="shared" ref="H1428" si="17">SUM(H1429:H1459)</f>
        <v>34958.209700000007</v>
      </c>
      <c r="I1428" s="26">
        <f>ROUND(H1428,0)</f>
        <v>34958</v>
      </c>
      <c r="J1428" s="27"/>
      <c r="K1428" s="28">
        <v>0</v>
      </c>
      <c r="L1428" s="25">
        <v>0</v>
      </c>
      <c r="M1428" s="26">
        <v>34958</v>
      </c>
    </row>
    <row r="1429" spans="1:13" ht="15">
      <c r="A1429" s="68"/>
      <c r="B1429" s="68"/>
      <c r="C1429" s="68"/>
      <c r="D1429" s="68"/>
      <c r="E1429" s="29" t="s">
        <v>2025</v>
      </c>
      <c r="F1429" s="26">
        <v>55</v>
      </c>
      <c r="G1429" s="26">
        <v>3.1305000000000001</v>
      </c>
      <c r="H1429" s="26">
        <v>172.17750000000001</v>
      </c>
      <c r="I1429" s="26"/>
      <c r="J1429" s="30" t="s">
        <v>121</v>
      </c>
      <c r="K1429" s="28"/>
      <c r="L1429" s="25"/>
      <c r="M1429" s="26"/>
    </row>
    <row r="1430" spans="1:13" ht="15">
      <c r="A1430" s="68"/>
      <c r="B1430" s="68"/>
      <c r="C1430" s="68"/>
      <c r="D1430" s="68"/>
      <c r="E1430" s="29" t="s">
        <v>2026</v>
      </c>
      <c r="F1430" s="26">
        <v>62</v>
      </c>
      <c r="G1430" s="26">
        <v>3.27</v>
      </c>
      <c r="H1430" s="26">
        <v>202.74</v>
      </c>
      <c r="I1430" s="26"/>
      <c r="J1430" s="30" t="s">
        <v>121</v>
      </c>
      <c r="K1430" s="28"/>
      <c r="L1430" s="25"/>
      <c r="M1430" s="26"/>
    </row>
    <row r="1431" spans="1:13" ht="15">
      <c r="A1431" s="68"/>
      <c r="B1431" s="68"/>
      <c r="C1431" s="68"/>
      <c r="D1431" s="68"/>
      <c r="E1431" s="29" t="s">
        <v>2027</v>
      </c>
      <c r="F1431" s="26">
        <v>74</v>
      </c>
      <c r="G1431" s="26">
        <v>3.9375</v>
      </c>
      <c r="H1431" s="26">
        <v>291.375</v>
      </c>
      <c r="I1431" s="26"/>
      <c r="J1431" s="30" t="s">
        <v>121</v>
      </c>
      <c r="K1431" s="28"/>
      <c r="L1431" s="25"/>
      <c r="M1431" s="26"/>
    </row>
    <row r="1432" spans="1:13" ht="15">
      <c r="A1432" s="68"/>
      <c r="B1432" s="68"/>
      <c r="C1432" s="68"/>
      <c r="D1432" s="68"/>
      <c r="E1432" s="29" t="s">
        <v>2028</v>
      </c>
      <c r="F1432" s="26">
        <v>6</v>
      </c>
      <c r="G1432" s="26">
        <v>4.2450000000000001</v>
      </c>
      <c r="H1432" s="26">
        <v>25.47</v>
      </c>
      <c r="I1432" s="26"/>
      <c r="J1432" s="30" t="s">
        <v>121</v>
      </c>
      <c r="K1432" s="28"/>
      <c r="L1432" s="25"/>
      <c r="M1432" s="26"/>
    </row>
    <row r="1433" spans="1:13" ht="15">
      <c r="A1433" s="68"/>
      <c r="B1433" s="68"/>
      <c r="C1433" s="68"/>
      <c r="D1433" s="68"/>
      <c r="E1433" s="29" t="s">
        <v>2029</v>
      </c>
      <c r="F1433" s="26">
        <v>8</v>
      </c>
      <c r="G1433" s="26">
        <v>3.3879999999999999</v>
      </c>
      <c r="H1433" s="26">
        <v>27.103999999999999</v>
      </c>
      <c r="I1433" s="26"/>
      <c r="J1433" s="30" t="s">
        <v>121</v>
      </c>
      <c r="K1433" s="28"/>
      <c r="L1433" s="25"/>
      <c r="M1433" s="26"/>
    </row>
    <row r="1434" spans="1:13" ht="15">
      <c r="A1434" s="68"/>
      <c r="B1434" s="68"/>
      <c r="C1434" s="68"/>
      <c r="D1434" s="68"/>
      <c r="E1434" s="29" t="s">
        <v>2029</v>
      </c>
      <c r="F1434" s="26">
        <v>346</v>
      </c>
      <c r="G1434" s="26">
        <v>4.95</v>
      </c>
      <c r="H1434" s="26">
        <f>F1434*G1434</f>
        <v>1712.7</v>
      </c>
      <c r="I1434" s="26"/>
      <c r="J1434" s="30" t="s">
        <v>2030</v>
      </c>
      <c r="K1434" s="28"/>
      <c r="L1434" s="25"/>
      <c r="M1434" s="26"/>
    </row>
    <row r="1435" spans="1:13" ht="15">
      <c r="A1435" s="68"/>
      <c r="B1435" s="68"/>
      <c r="C1435" s="68"/>
      <c r="D1435" s="68"/>
      <c r="E1435" s="29" t="s">
        <v>2031</v>
      </c>
      <c r="F1435" s="26">
        <v>7</v>
      </c>
      <c r="G1435" s="26">
        <v>3.3879999999999999</v>
      </c>
      <c r="H1435" s="26">
        <v>23.716000000000001</v>
      </c>
      <c r="I1435" s="26"/>
      <c r="J1435" s="30" t="s">
        <v>121</v>
      </c>
      <c r="K1435" s="28"/>
      <c r="L1435" s="25"/>
      <c r="M1435" s="26"/>
    </row>
    <row r="1436" spans="1:13" ht="15">
      <c r="A1436" s="68"/>
      <c r="B1436" s="68"/>
      <c r="C1436" s="68"/>
      <c r="D1436" s="68"/>
      <c r="E1436" s="29" t="s">
        <v>2031</v>
      </c>
      <c r="F1436" s="26">
        <v>2913</v>
      </c>
      <c r="G1436" s="26">
        <v>4.95</v>
      </c>
      <c r="H1436" s="26">
        <f>F1436*G1436</f>
        <v>14419.35</v>
      </c>
      <c r="I1436" s="26"/>
      <c r="J1436" s="30" t="s">
        <v>2032</v>
      </c>
      <c r="K1436" s="28"/>
      <c r="L1436" s="25"/>
      <c r="M1436" s="26"/>
    </row>
    <row r="1437" spans="1:13" ht="15">
      <c r="A1437" s="68"/>
      <c r="B1437" s="68"/>
      <c r="C1437" s="68"/>
      <c r="D1437" s="68"/>
      <c r="E1437" s="29" t="s">
        <v>2033</v>
      </c>
      <c r="F1437" s="26">
        <v>211</v>
      </c>
      <c r="G1437" s="26">
        <v>6.05</v>
      </c>
      <c r="H1437" s="26">
        <v>1276.55</v>
      </c>
      <c r="I1437" s="26"/>
      <c r="J1437" s="30" t="s">
        <v>121</v>
      </c>
      <c r="K1437" s="28"/>
      <c r="L1437" s="25"/>
      <c r="M1437" s="26"/>
    </row>
    <row r="1438" spans="1:13" ht="15">
      <c r="A1438" s="68"/>
      <c r="B1438" s="68"/>
      <c r="C1438" s="68"/>
      <c r="D1438" s="68"/>
      <c r="E1438" s="29" t="s">
        <v>2034</v>
      </c>
      <c r="F1438" s="26">
        <v>543</v>
      </c>
      <c r="G1438" s="26">
        <v>2.2000000000000002</v>
      </c>
      <c r="H1438" s="26">
        <v>1194.5999999999999</v>
      </c>
      <c r="I1438" s="26"/>
      <c r="J1438" s="30" t="s">
        <v>121</v>
      </c>
      <c r="K1438" s="28"/>
      <c r="L1438" s="25"/>
      <c r="M1438" s="26"/>
    </row>
    <row r="1439" spans="1:13" ht="15">
      <c r="A1439" s="68"/>
      <c r="B1439" s="68"/>
      <c r="C1439" s="68"/>
      <c r="D1439" s="68"/>
      <c r="E1439" s="29" t="s">
        <v>1066</v>
      </c>
      <c r="F1439" s="26">
        <v>1</v>
      </c>
      <c r="G1439" s="26">
        <v>2.52</v>
      </c>
      <c r="H1439" s="26">
        <v>2.52</v>
      </c>
      <c r="I1439" s="26"/>
      <c r="J1439" s="30" t="s">
        <v>121</v>
      </c>
      <c r="K1439" s="28"/>
      <c r="L1439" s="25"/>
      <c r="M1439" s="26"/>
    </row>
    <row r="1440" spans="1:13" ht="15">
      <c r="A1440" s="68"/>
      <c r="B1440" s="68"/>
      <c r="C1440" s="68"/>
      <c r="D1440" s="68"/>
      <c r="E1440" s="29" t="s">
        <v>1068</v>
      </c>
      <c r="F1440" s="26">
        <v>962</v>
      </c>
      <c r="G1440" s="26">
        <v>3.3879999999999999</v>
      </c>
      <c r="H1440" s="26">
        <f>F1440*G1440</f>
        <v>3259.2559999999999</v>
      </c>
      <c r="I1440" s="26"/>
      <c r="J1440" s="30" t="s">
        <v>2035</v>
      </c>
      <c r="K1440" s="28"/>
      <c r="L1440" s="25"/>
      <c r="M1440" s="26"/>
    </row>
    <row r="1441" spans="1:13" ht="15">
      <c r="A1441" s="68"/>
      <c r="B1441" s="68"/>
      <c r="C1441" s="68"/>
      <c r="D1441" s="68"/>
      <c r="E1441" s="29" t="s">
        <v>1068</v>
      </c>
      <c r="F1441" s="26">
        <v>483</v>
      </c>
      <c r="G1441" s="26">
        <v>3.4</v>
      </c>
      <c r="H1441" s="26">
        <f>F1441*G1441</f>
        <v>1642.2</v>
      </c>
      <c r="I1441" s="26"/>
      <c r="J1441" s="30" t="s">
        <v>1132</v>
      </c>
      <c r="K1441" s="28"/>
      <c r="L1441" s="25"/>
      <c r="M1441" s="26"/>
    </row>
    <row r="1442" spans="1:13" ht="15">
      <c r="A1442" s="68"/>
      <c r="B1442" s="68"/>
      <c r="C1442" s="68"/>
      <c r="D1442" s="68"/>
      <c r="E1442" s="29" t="s">
        <v>1068</v>
      </c>
      <c r="F1442" s="26">
        <v>35</v>
      </c>
      <c r="G1442" s="26">
        <v>4.84</v>
      </c>
      <c r="H1442" s="26">
        <f>F1442*G1442</f>
        <v>169.4</v>
      </c>
      <c r="I1442" s="26"/>
      <c r="J1442" s="30" t="s">
        <v>2036</v>
      </c>
      <c r="K1442" s="28"/>
      <c r="L1442" s="25"/>
      <c r="M1442" s="26"/>
    </row>
    <row r="1443" spans="1:13" ht="15">
      <c r="A1443" s="68"/>
      <c r="B1443" s="68"/>
      <c r="C1443" s="68"/>
      <c r="D1443" s="68"/>
      <c r="E1443" s="29" t="s">
        <v>1069</v>
      </c>
      <c r="F1443" s="26">
        <v>3</v>
      </c>
      <c r="G1443" s="26">
        <v>3.96</v>
      </c>
      <c r="H1443" s="26">
        <v>11.88</v>
      </c>
      <c r="I1443" s="26"/>
      <c r="J1443" s="30" t="s">
        <v>121</v>
      </c>
      <c r="K1443" s="28"/>
      <c r="L1443" s="25"/>
      <c r="M1443" s="26"/>
    </row>
    <row r="1444" spans="1:13" ht="15">
      <c r="A1444" s="68"/>
      <c r="B1444" s="68"/>
      <c r="C1444" s="68"/>
      <c r="D1444" s="68"/>
      <c r="E1444" s="29" t="s">
        <v>2037</v>
      </c>
      <c r="F1444" s="26">
        <v>139</v>
      </c>
      <c r="G1444" s="26">
        <v>2.64</v>
      </c>
      <c r="H1444" s="26">
        <f>F1444*G1444</f>
        <v>366.96000000000004</v>
      </c>
      <c r="I1444" s="26"/>
      <c r="J1444" s="30" t="s">
        <v>2038</v>
      </c>
      <c r="K1444" s="28"/>
      <c r="L1444" s="25"/>
      <c r="M1444" s="26"/>
    </row>
    <row r="1445" spans="1:13" ht="15">
      <c r="A1445" s="68"/>
      <c r="B1445" s="68"/>
      <c r="C1445" s="68"/>
      <c r="D1445" s="68"/>
      <c r="E1445" s="29" t="s">
        <v>2039</v>
      </c>
      <c r="F1445" s="26">
        <v>159</v>
      </c>
      <c r="G1445" s="26">
        <v>4.2</v>
      </c>
      <c r="H1445" s="26">
        <v>667.8</v>
      </c>
      <c r="I1445" s="26"/>
      <c r="J1445" s="30" t="s">
        <v>121</v>
      </c>
      <c r="K1445" s="28"/>
      <c r="L1445" s="25"/>
      <c r="M1445" s="26"/>
    </row>
    <row r="1446" spans="1:13" ht="15">
      <c r="A1446" s="68"/>
      <c r="B1446" s="68"/>
      <c r="C1446" s="68"/>
      <c r="D1446" s="68"/>
      <c r="E1446" s="29" t="s">
        <v>2040</v>
      </c>
      <c r="F1446" s="26">
        <v>212</v>
      </c>
      <c r="G1446" s="26">
        <v>2.5236000000000001</v>
      </c>
      <c r="H1446" s="26">
        <f>F1446*G1446</f>
        <v>535.00319999999999</v>
      </c>
      <c r="I1446" s="26"/>
      <c r="J1446" s="30" t="s">
        <v>2041</v>
      </c>
      <c r="K1446" s="28"/>
      <c r="L1446" s="25"/>
      <c r="M1446" s="26"/>
    </row>
    <row r="1447" spans="1:13" ht="15">
      <c r="A1447" s="68"/>
      <c r="B1447" s="68"/>
      <c r="C1447" s="68"/>
      <c r="D1447" s="68"/>
      <c r="E1447" s="29" t="s">
        <v>1070</v>
      </c>
      <c r="F1447" s="26">
        <v>23</v>
      </c>
      <c r="G1447" s="26">
        <v>2.52</v>
      </c>
      <c r="H1447" s="26">
        <f>F1447*G1447</f>
        <v>57.96</v>
      </c>
      <c r="I1447" s="26"/>
      <c r="J1447" s="30" t="s">
        <v>2042</v>
      </c>
      <c r="K1447" s="28"/>
      <c r="L1447" s="25"/>
      <c r="M1447" s="26"/>
    </row>
    <row r="1448" spans="1:13" ht="15">
      <c r="A1448" s="68"/>
      <c r="B1448" s="68"/>
      <c r="C1448" s="68"/>
      <c r="D1448" s="68"/>
      <c r="E1448" s="29" t="s">
        <v>1071</v>
      </c>
      <c r="F1448" s="26">
        <v>31</v>
      </c>
      <c r="G1448" s="26">
        <v>2.52</v>
      </c>
      <c r="H1448" s="26">
        <f>F1448*G1448</f>
        <v>78.12</v>
      </c>
      <c r="I1448" s="26"/>
      <c r="J1448" s="30" t="s">
        <v>1137</v>
      </c>
      <c r="K1448" s="28"/>
      <c r="L1448" s="25"/>
      <c r="M1448" s="26"/>
    </row>
    <row r="1449" spans="1:13" ht="15">
      <c r="A1449" s="68"/>
      <c r="B1449" s="68"/>
      <c r="C1449" s="68"/>
      <c r="D1449" s="68"/>
      <c r="E1449" s="29" t="s">
        <v>1073</v>
      </c>
      <c r="F1449" s="26">
        <v>46</v>
      </c>
      <c r="G1449" s="26">
        <v>3.3879999999999999</v>
      </c>
      <c r="H1449" s="26">
        <f>F1449*G1449</f>
        <v>155.84799999999998</v>
      </c>
      <c r="I1449" s="26"/>
      <c r="J1449" s="30" t="s">
        <v>2038</v>
      </c>
      <c r="K1449" s="28"/>
      <c r="L1449" s="25"/>
      <c r="M1449" s="26"/>
    </row>
    <row r="1450" spans="1:13" ht="15">
      <c r="A1450" s="68"/>
      <c r="B1450" s="68"/>
      <c r="C1450" s="68"/>
      <c r="D1450" s="68"/>
      <c r="E1450" s="29" t="s">
        <v>1073</v>
      </c>
      <c r="F1450" s="26">
        <v>29</v>
      </c>
      <c r="G1450" s="26">
        <v>4.84</v>
      </c>
      <c r="H1450" s="26">
        <v>140.36000000000001</v>
      </c>
      <c r="I1450" s="26"/>
      <c r="J1450" s="30" t="s">
        <v>121</v>
      </c>
      <c r="K1450" s="28"/>
      <c r="L1450" s="25"/>
      <c r="M1450" s="26"/>
    </row>
    <row r="1451" spans="1:13" ht="15">
      <c r="A1451" s="68"/>
      <c r="B1451" s="68"/>
      <c r="C1451" s="68"/>
      <c r="D1451" s="68"/>
      <c r="E1451" s="29" t="s">
        <v>1073</v>
      </c>
      <c r="F1451" s="26">
        <v>592</v>
      </c>
      <c r="G1451" s="26">
        <v>4.95</v>
      </c>
      <c r="H1451" s="26">
        <v>2930.4</v>
      </c>
      <c r="I1451" s="26"/>
      <c r="J1451" s="30" t="s">
        <v>121</v>
      </c>
      <c r="K1451" s="28"/>
      <c r="L1451" s="25"/>
      <c r="M1451" s="26"/>
    </row>
    <row r="1452" spans="1:13" ht="15">
      <c r="A1452" s="68"/>
      <c r="B1452" s="68"/>
      <c r="C1452" s="68"/>
      <c r="D1452" s="68"/>
      <c r="E1452" s="29" t="s">
        <v>2043</v>
      </c>
      <c r="F1452" s="26">
        <v>514</v>
      </c>
      <c r="G1452" s="26">
        <v>6.05</v>
      </c>
      <c r="H1452" s="26">
        <v>3109.7</v>
      </c>
      <c r="I1452" s="26"/>
      <c r="J1452" s="30" t="s">
        <v>121</v>
      </c>
      <c r="K1452" s="28"/>
      <c r="L1452" s="25"/>
      <c r="M1452" s="26"/>
    </row>
    <row r="1453" spans="1:13" ht="15">
      <c r="A1453" s="68"/>
      <c r="B1453" s="68"/>
      <c r="C1453" s="68"/>
      <c r="D1453" s="68"/>
      <c r="E1453" s="29" t="s">
        <v>2044</v>
      </c>
      <c r="F1453" s="26">
        <v>21</v>
      </c>
      <c r="G1453" s="26">
        <v>6.05</v>
      </c>
      <c r="H1453" s="26">
        <v>127.05</v>
      </c>
      <c r="I1453" s="26"/>
      <c r="J1453" s="30" t="s">
        <v>121</v>
      </c>
      <c r="K1453" s="28"/>
      <c r="L1453" s="25"/>
      <c r="M1453" s="26"/>
    </row>
    <row r="1454" spans="1:13" ht="15">
      <c r="A1454" s="68"/>
      <c r="B1454" s="68"/>
      <c r="C1454" s="68"/>
      <c r="D1454" s="68"/>
      <c r="E1454" s="29" t="s">
        <v>2045</v>
      </c>
      <c r="F1454" s="26">
        <v>14</v>
      </c>
      <c r="G1454" s="26">
        <v>6.05</v>
      </c>
      <c r="H1454" s="26">
        <v>84.7</v>
      </c>
      <c r="I1454" s="26"/>
      <c r="J1454" s="30" t="s">
        <v>121</v>
      </c>
      <c r="K1454" s="28"/>
      <c r="L1454" s="25"/>
      <c r="M1454" s="26"/>
    </row>
    <row r="1455" spans="1:13" ht="15">
      <c r="A1455" s="68"/>
      <c r="B1455" s="68"/>
      <c r="C1455" s="68"/>
      <c r="D1455" s="68"/>
      <c r="E1455" s="29" t="s">
        <v>1074</v>
      </c>
      <c r="F1455" s="26">
        <v>85</v>
      </c>
      <c r="G1455" s="26">
        <v>3.3879999999999999</v>
      </c>
      <c r="H1455" s="26">
        <v>287.98</v>
      </c>
      <c r="I1455" s="26"/>
      <c r="J1455" s="30" t="s">
        <v>121</v>
      </c>
      <c r="K1455" s="28"/>
      <c r="L1455" s="25"/>
      <c r="M1455" s="26"/>
    </row>
    <row r="1456" spans="1:13" ht="15">
      <c r="A1456" s="68"/>
      <c r="B1456" s="68"/>
      <c r="C1456" s="68"/>
      <c r="D1456" s="68"/>
      <c r="E1456" s="29" t="s">
        <v>1074</v>
      </c>
      <c r="F1456" s="26">
        <v>19</v>
      </c>
      <c r="G1456" s="26">
        <v>4.84</v>
      </c>
      <c r="H1456" s="26">
        <v>91.96</v>
      </c>
      <c r="I1456" s="26"/>
      <c r="J1456" s="30" t="s">
        <v>121</v>
      </c>
      <c r="K1456" s="28"/>
      <c r="L1456" s="25"/>
      <c r="M1456" s="26"/>
    </row>
    <row r="1457" spans="1:13" ht="15">
      <c r="A1457" s="68"/>
      <c r="B1457" s="68"/>
      <c r="C1457" s="68"/>
      <c r="D1457" s="68"/>
      <c r="E1457" s="29" t="s">
        <v>1074</v>
      </c>
      <c r="F1457" s="26">
        <v>323</v>
      </c>
      <c r="G1457" s="26">
        <v>4.95</v>
      </c>
      <c r="H1457" s="26">
        <v>1598.85</v>
      </c>
      <c r="I1457" s="26"/>
      <c r="J1457" s="30" t="s">
        <v>121</v>
      </c>
      <c r="K1457" s="28"/>
      <c r="L1457" s="25"/>
      <c r="M1457" s="26"/>
    </row>
    <row r="1458" spans="1:13" ht="15">
      <c r="A1458" s="68"/>
      <c r="B1458" s="68"/>
      <c r="C1458" s="68"/>
      <c r="D1458" s="68"/>
      <c r="E1458" s="29" t="s">
        <v>1075</v>
      </c>
      <c r="F1458" s="26">
        <v>26</v>
      </c>
      <c r="G1458" s="26">
        <v>1.68</v>
      </c>
      <c r="H1458" s="26">
        <f>F1458*G1458</f>
        <v>43.68</v>
      </c>
      <c r="I1458" s="26"/>
      <c r="J1458" s="30" t="s">
        <v>2036</v>
      </c>
      <c r="K1458" s="28"/>
      <c r="L1458" s="25"/>
      <c r="M1458" s="26"/>
    </row>
    <row r="1459" spans="1:13" ht="15">
      <c r="A1459" s="68"/>
      <c r="B1459" s="68"/>
      <c r="C1459" s="68"/>
      <c r="D1459" s="68"/>
      <c r="E1459" s="29" t="s">
        <v>1075</v>
      </c>
      <c r="F1459" s="26">
        <v>114</v>
      </c>
      <c r="G1459" s="26">
        <v>2.2000000000000002</v>
      </c>
      <c r="H1459" s="26">
        <f>F1459*G1459</f>
        <v>250.8</v>
      </c>
      <c r="I1459" s="26"/>
      <c r="J1459" s="30" t="s">
        <v>1141</v>
      </c>
      <c r="K1459" s="28"/>
      <c r="L1459" s="25"/>
      <c r="M1459" s="26"/>
    </row>
    <row r="1460" spans="1:13" ht="14.45" customHeight="1">
      <c r="A1460" s="68"/>
      <c r="B1460" s="68"/>
      <c r="C1460" s="68">
        <v>3</v>
      </c>
      <c r="D1460" s="68" t="s">
        <v>304</v>
      </c>
      <c r="E1460" s="29" t="s">
        <v>118</v>
      </c>
      <c r="F1460" s="26">
        <v>4123</v>
      </c>
      <c r="G1460" s="26"/>
      <c r="H1460" s="26">
        <v>13523.806200000001</v>
      </c>
      <c r="I1460" s="26">
        <f>ROUND(H1460,0)</f>
        <v>13524</v>
      </c>
      <c r="J1460" s="27"/>
      <c r="K1460" s="28">
        <v>0</v>
      </c>
      <c r="L1460" s="25">
        <v>0</v>
      </c>
      <c r="M1460" s="26">
        <v>13524</v>
      </c>
    </row>
    <row r="1461" spans="1:13" ht="15">
      <c r="A1461" s="68"/>
      <c r="B1461" s="68"/>
      <c r="C1461" s="68"/>
      <c r="D1461" s="68"/>
      <c r="E1461" s="29" t="s">
        <v>306</v>
      </c>
      <c r="F1461" s="26">
        <v>257</v>
      </c>
      <c r="G1461" s="26">
        <v>2.3472</v>
      </c>
      <c r="H1461" s="26">
        <v>603.23040000000003</v>
      </c>
      <c r="I1461" s="26"/>
      <c r="J1461" s="30" t="s">
        <v>121</v>
      </c>
      <c r="K1461" s="28"/>
      <c r="L1461" s="25"/>
      <c r="M1461" s="26"/>
    </row>
    <row r="1462" spans="1:13" ht="15">
      <c r="A1462" s="68"/>
      <c r="B1462" s="68"/>
      <c r="C1462" s="68"/>
      <c r="D1462" s="68"/>
      <c r="E1462" s="29" t="s">
        <v>2046</v>
      </c>
      <c r="F1462" s="26">
        <v>207</v>
      </c>
      <c r="G1462" s="26">
        <v>2.3472</v>
      </c>
      <c r="H1462" s="26">
        <v>485.87040000000002</v>
      </c>
      <c r="I1462" s="26"/>
      <c r="J1462" s="30" t="s">
        <v>121</v>
      </c>
      <c r="K1462" s="28"/>
      <c r="L1462" s="25"/>
      <c r="M1462" s="26"/>
    </row>
    <row r="1463" spans="1:13" ht="15">
      <c r="A1463" s="68"/>
      <c r="B1463" s="68"/>
      <c r="C1463" s="68"/>
      <c r="D1463" s="68"/>
      <c r="E1463" s="29" t="s">
        <v>2046</v>
      </c>
      <c r="F1463" s="26">
        <v>2000</v>
      </c>
      <c r="G1463" s="26">
        <v>3.4049999999999998</v>
      </c>
      <c r="H1463" s="26">
        <v>6810</v>
      </c>
      <c r="I1463" s="26"/>
      <c r="J1463" s="30" t="s">
        <v>121</v>
      </c>
      <c r="K1463" s="28"/>
      <c r="L1463" s="25"/>
      <c r="M1463" s="26"/>
    </row>
    <row r="1464" spans="1:13" ht="15">
      <c r="A1464" s="68"/>
      <c r="B1464" s="68"/>
      <c r="C1464" s="68"/>
      <c r="D1464" s="68"/>
      <c r="E1464" s="29" t="s">
        <v>2047</v>
      </c>
      <c r="F1464" s="26">
        <v>14</v>
      </c>
      <c r="G1464" s="26">
        <v>3.4049999999999998</v>
      </c>
      <c r="H1464" s="26">
        <v>47.67</v>
      </c>
      <c r="I1464" s="26"/>
      <c r="J1464" s="30" t="s">
        <v>121</v>
      </c>
      <c r="K1464" s="28"/>
      <c r="L1464" s="25"/>
      <c r="M1464" s="26"/>
    </row>
    <row r="1465" spans="1:13" ht="15">
      <c r="A1465" s="68"/>
      <c r="B1465" s="68"/>
      <c r="C1465" s="68"/>
      <c r="D1465" s="68"/>
      <c r="E1465" s="29" t="s">
        <v>2048</v>
      </c>
      <c r="F1465" s="26">
        <v>341</v>
      </c>
      <c r="G1465" s="26">
        <v>3.42</v>
      </c>
      <c r="H1465" s="26">
        <v>1166.22</v>
      </c>
      <c r="I1465" s="26"/>
      <c r="J1465" s="30" t="s">
        <v>121</v>
      </c>
      <c r="K1465" s="28"/>
      <c r="L1465" s="25"/>
      <c r="M1465" s="26"/>
    </row>
    <row r="1466" spans="1:13" ht="13.5" customHeight="1">
      <c r="A1466" s="68"/>
      <c r="B1466" s="68"/>
      <c r="C1466" s="68"/>
      <c r="D1466" s="68"/>
      <c r="E1466" s="29" t="s">
        <v>2049</v>
      </c>
      <c r="F1466" s="26">
        <v>5</v>
      </c>
      <c r="G1466" s="26">
        <v>2.3332799999999998</v>
      </c>
      <c r="H1466" s="26">
        <v>11.666399999999999</v>
      </c>
      <c r="I1466" s="26"/>
      <c r="J1466" s="30" t="s">
        <v>121</v>
      </c>
      <c r="K1466" s="28"/>
      <c r="L1466" s="25"/>
      <c r="M1466" s="26"/>
    </row>
    <row r="1467" spans="1:13" ht="15">
      <c r="A1467" s="68"/>
      <c r="B1467" s="68"/>
      <c r="C1467" s="68"/>
      <c r="D1467" s="68"/>
      <c r="E1467" s="29" t="s">
        <v>2049</v>
      </c>
      <c r="F1467" s="26">
        <v>1112</v>
      </c>
      <c r="G1467" s="26">
        <v>3.3832499999999999</v>
      </c>
      <c r="H1467" s="26">
        <v>3762.174</v>
      </c>
      <c r="I1467" s="26"/>
      <c r="J1467" s="30" t="s">
        <v>121</v>
      </c>
      <c r="K1467" s="28"/>
      <c r="L1467" s="25"/>
      <c r="M1467" s="26"/>
    </row>
    <row r="1468" spans="1:13" ht="15">
      <c r="A1468" s="68"/>
      <c r="B1468" s="68"/>
      <c r="C1468" s="68"/>
      <c r="D1468" s="68"/>
      <c r="E1468" s="29" t="s">
        <v>2050</v>
      </c>
      <c r="F1468" s="26">
        <v>5</v>
      </c>
      <c r="G1468" s="26">
        <v>3.4529999999999998</v>
      </c>
      <c r="H1468" s="26">
        <v>17.265000000000001</v>
      </c>
      <c r="I1468" s="26"/>
      <c r="J1468" s="30" t="s">
        <v>121</v>
      </c>
      <c r="K1468" s="28"/>
      <c r="L1468" s="25"/>
      <c r="M1468" s="26"/>
    </row>
    <row r="1469" spans="1:13" ht="15">
      <c r="A1469" s="68"/>
      <c r="B1469" s="68"/>
      <c r="C1469" s="68"/>
      <c r="D1469" s="68"/>
      <c r="E1469" s="29" t="s">
        <v>2051</v>
      </c>
      <c r="F1469" s="26">
        <v>182</v>
      </c>
      <c r="G1469" s="26">
        <v>3.4049999999999998</v>
      </c>
      <c r="H1469" s="26">
        <v>619.71</v>
      </c>
      <c r="I1469" s="26"/>
      <c r="J1469" s="30" t="s">
        <v>121</v>
      </c>
      <c r="K1469" s="28"/>
      <c r="L1469" s="25"/>
      <c r="M1469" s="26"/>
    </row>
    <row r="1470" spans="1:13" s="49" customFormat="1" ht="14.25">
      <c r="A1470" s="68">
        <v>23</v>
      </c>
      <c r="B1470" s="68" t="s">
        <v>61</v>
      </c>
      <c r="C1470" s="66" t="s">
        <v>64</v>
      </c>
      <c r="D1470" s="66"/>
      <c r="E1470" s="75"/>
      <c r="F1470" s="45">
        <v>4152</v>
      </c>
      <c r="G1470" s="45"/>
      <c r="H1470" s="45">
        <v>33957.443200000002</v>
      </c>
      <c r="I1470" s="45">
        <f>SUM(I1471:I1505)</f>
        <v>33957</v>
      </c>
      <c r="J1470" s="46"/>
      <c r="K1470" s="47">
        <f>SUM(K1471,K1476,K1495)</f>
        <v>0</v>
      </c>
      <c r="L1470" s="44">
        <v>0</v>
      </c>
      <c r="M1470" s="45">
        <v>33957</v>
      </c>
    </row>
    <row r="1471" spans="1:13" ht="15">
      <c r="A1471" s="68"/>
      <c r="B1471" s="68"/>
      <c r="C1471" s="68">
        <v>1</v>
      </c>
      <c r="D1471" s="68" t="s">
        <v>1079</v>
      </c>
      <c r="E1471" s="29" t="s">
        <v>118</v>
      </c>
      <c r="F1471" s="26">
        <v>1701</v>
      </c>
      <c r="G1471" s="26"/>
      <c r="H1471" s="26">
        <v>16668</v>
      </c>
      <c r="I1471" s="26">
        <f>ROUND(H1471,0)</f>
        <v>16668</v>
      </c>
      <c r="J1471" s="27"/>
      <c r="K1471" s="28">
        <v>0</v>
      </c>
      <c r="L1471" s="25">
        <v>0</v>
      </c>
      <c r="M1471" s="26">
        <v>16668</v>
      </c>
    </row>
    <row r="1472" spans="1:13" ht="15">
      <c r="A1472" s="68"/>
      <c r="B1472" s="68"/>
      <c r="C1472" s="68"/>
      <c r="D1472" s="68"/>
      <c r="E1472" s="29" t="s">
        <v>2052</v>
      </c>
      <c r="F1472" s="26">
        <v>296</v>
      </c>
      <c r="G1472" s="26">
        <v>13</v>
      </c>
      <c r="H1472" s="26">
        <v>3848</v>
      </c>
      <c r="I1472" s="26"/>
      <c r="J1472" s="30" t="s">
        <v>121</v>
      </c>
      <c r="K1472" s="28"/>
      <c r="L1472" s="25"/>
      <c r="M1472" s="26"/>
    </row>
    <row r="1473" spans="1:13" ht="15">
      <c r="A1473" s="68"/>
      <c r="B1473" s="68"/>
      <c r="C1473" s="68"/>
      <c r="D1473" s="68"/>
      <c r="E1473" s="29" t="s">
        <v>2053</v>
      </c>
      <c r="F1473" s="26">
        <v>664</v>
      </c>
      <c r="G1473" s="26">
        <v>13</v>
      </c>
      <c r="H1473" s="26">
        <v>8632</v>
      </c>
      <c r="I1473" s="26"/>
      <c r="J1473" s="30" t="s">
        <v>121</v>
      </c>
      <c r="K1473" s="28"/>
      <c r="L1473" s="25"/>
      <c r="M1473" s="26"/>
    </row>
    <row r="1474" spans="1:13" ht="15">
      <c r="A1474" s="68"/>
      <c r="B1474" s="68"/>
      <c r="C1474" s="68"/>
      <c r="D1474" s="68"/>
      <c r="E1474" s="29" t="s">
        <v>2054</v>
      </c>
      <c r="F1474" s="26">
        <v>136</v>
      </c>
      <c r="G1474" s="26">
        <v>13</v>
      </c>
      <c r="H1474" s="26">
        <v>1768</v>
      </c>
      <c r="I1474" s="26"/>
      <c r="J1474" s="30" t="s">
        <v>121</v>
      </c>
      <c r="K1474" s="28"/>
      <c r="L1474" s="25"/>
      <c r="M1474" s="26"/>
    </row>
    <row r="1475" spans="1:13" ht="15">
      <c r="A1475" s="68"/>
      <c r="B1475" s="68"/>
      <c r="C1475" s="68"/>
      <c r="D1475" s="68"/>
      <c r="E1475" s="29" t="s">
        <v>2055</v>
      </c>
      <c r="F1475" s="26">
        <v>605</v>
      </c>
      <c r="G1475" s="26">
        <v>4</v>
      </c>
      <c r="H1475" s="26">
        <v>2420</v>
      </c>
      <c r="I1475" s="26"/>
      <c r="J1475" s="30" t="s">
        <v>121</v>
      </c>
      <c r="K1475" s="28"/>
      <c r="L1475" s="25"/>
      <c r="M1475" s="26"/>
    </row>
    <row r="1476" spans="1:13" ht="15">
      <c r="A1476" s="68"/>
      <c r="B1476" s="68"/>
      <c r="C1476" s="68">
        <v>2</v>
      </c>
      <c r="D1476" s="68" t="s">
        <v>1083</v>
      </c>
      <c r="E1476" s="29" t="s">
        <v>118</v>
      </c>
      <c r="F1476" s="26">
        <v>2318</v>
      </c>
      <c r="G1476" s="26"/>
      <c r="H1476" s="26">
        <v>14963.252</v>
      </c>
      <c r="I1476" s="26">
        <f>ROUND(H1476,0)</f>
        <v>14963</v>
      </c>
      <c r="J1476" s="27"/>
      <c r="K1476" s="28">
        <v>0</v>
      </c>
      <c r="L1476" s="25">
        <v>0</v>
      </c>
      <c r="M1476" s="26">
        <v>14963</v>
      </c>
    </row>
    <row r="1477" spans="1:13" ht="15">
      <c r="A1477" s="68"/>
      <c r="B1477" s="68"/>
      <c r="C1477" s="68"/>
      <c r="D1477" s="68"/>
      <c r="E1477" s="29" t="s">
        <v>2056</v>
      </c>
      <c r="F1477" s="26">
        <v>2</v>
      </c>
      <c r="G1477" s="26">
        <v>6.1559999999999997</v>
      </c>
      <c r="H1477" s="26">
        <v>12.311999999999999</v>
      </c>
      <c r="I1477" s="26"/>
      <c r="J1477" s="30" t="s">
        <v>121</v>
      </c>
      <c r="K1477" s="28"/>
      <c r="L1477" s="25"/>
      <c r="M1477" s="26"/>
    </row>
    <row r="1478" spans="1:13" ht="15">
      <c r="A1478" s="68"/>
      <c r="B1478" s="68"/>
      <c r="C1478" s="68"/>
      <c r="D1478" s="68"/>
      <c r="E1478" s="29" t="s">
        <v>2057</v>
      </c>
      <c r="F1478" s="26">
        <v>254</v>
      </c>
      <c r="G1478" s="26">
        <v>3.726</v>
      </c>
      <c r="H1478" s="26">
        <v>946.404</v>
      </c>
      <c r="I1478" s="26"/>
      <c r="J1478" s="30" t="s">
        <v>121</v>
      </c>
      <c r="K1478" s="28"/>
      <c r="L1478" s="25"/>
      <c r="M1478" s="26"/>
    </row>
    <row r="1479" spans="1:13" ht="15">
      <c r="A1479" s="68"/>
      <c r="B1479" s="68"/>
      <c r="C1479" s="68"/>
      <c r="D1479" s="68"/>
      <c r="E1479" s="29" t="s">
        <v>2058</v>
      </c>
      <c r="F1479" s="26">
        <v>75</v>
      </c>
      <c r="G1479" s="26">
        <v>4.2709999999999999</v>
      </c>
      <c r="H1479" s="26">
        <v>320.32499999999999</v>
      </c>
      <c r="I1479" s="26"/>
      <c r="J1479" s="30" t="s">
        <v>121</v>
      </c>
      <c r="K1479" s="28"/>
      <c r="L1479" s="25"/>
      <c r="M1479" s="26"/>
    </row>
    <row r="1480" spans="1:13" ht="15">
      <c r="A1480" s="68"/>
      <c r="B1480" s="68"/>
      <c r="C1480" s="68"/>
      <c r="D1480" s="68"/>
      <c r="E1480" s="29" t="s">
        <v>1085</v>
      </c>
      <c r="F1480" s="26">
        <v>52</v>
      </c>
      <c r="G1480" s="26">
        <v>10.220000000000001</v>
      </c>
      <c r="H1480" s="26">
        <v>531.44000000000005</v>
      </c>
      <c r="I1480" s="26"/>
      <c r="J1480" s="30" t="s">
        <v>121</v>
      </c>
      <c r="K1480" s="28"/>
      <c r="L1480" s="25"/>
      <c r="M1480" s="26"/>
    </row>
    <row r="1481" spans="1:13" ht="15">
      <c r="A1481" s="68"/>
      <c r="B1481" s="68"/>
      <c r="C1481" s="68"/>
      <c r="D1481" s="68"/>
      <c r="E1481" s="29" t="s">
        <v>1085</v>
      </c>
      <c r="F1481" s="26">
        <v>3</v>
      </c>
      <c r="G1481" s="26">
        <v>4.0880000000000001</v>
      </c>
      <c r="H1481" s="26">
        <v>12.263999999999999</v>
      </c>
      <c r="I1481" s="26"/>
      <c r="J1481" s="30" t="s">
        <v>121</v>
      </c>
      <c r="K1481" s="28"/>
      <c r="L1481" s="25"/>
      <c r="M1481" s="26"/>
    </row>
    <row r="1482" spans="1:13" ht="15">
      <c r="A1482" s="68"/>
      <c r="B1482" s="68"/>
      <c r="C1482" s="68"/>
      <c r="D1482" s="68"/>
      <c r="E1482" s="29" t="s">
        <v>2059</v>
      </c>
      <c r="F1482" s="26">
        <v>80</v>
      </c>
      <c r="G1482" s="26">
        <v>6.1689999999999996</v>
      </c>
      <c r="H1482" s="26">
        <v>493.52</v>
      </c>
      <c r="I1482" s="26"/>
      <c r="J1482" s="30" t="s">
        <v>121</v>
      </c>
      <c r="K1482" s="28"/>
      <c r="L1482" s="25"/>
      <c r="M1482" s="26"/>
    </row>
    <row r="1483" spans="1:13" ht="15">
      <c r="A1483" s="68"/>
      <c r="B1483" s="68"/>
      <c r="C1483" s="68"/>
      <c r="D1483" s="68"/>
      <c r="E1483" s="29" t="s">
        <v>2060</v>
      </c>
      <c r="F1483" s="26">
        <v>138</v>
      </c>
      <c r="G1483" s="26">
        <v>5.9870000000000001</v>
      </c>
      <c r="H1483" s="26">
        <v>826.20600000000002</v>
      </c>
      <c r="I1483" s="26"/>
      <c r="J1483" s="30" t="s">
        <v>121</v>
      </c>
      <c r="K1483" s="28"/>
      <c r="L1483" s="25"/>
      <c r="M1483" s="26"/>
    </row>
    <row r="1484" spans="1:13" ht="15">
      <c r="A1484" s="68"/>
      <c r="B1484" s="68"/>
      <c r="C1484" s="68"/>
      <c r="D1484" s="68"/>
      <c r="E1484" s="29" t="s">
        <v>2061</v>
      </c>
      <c r="F1484" s="26">
        <v>8</v>
      </c>
      <c r="G1484" s="26">
        <v>5.9870000000000001</v>
      </c>
      <c r="H1484" s="26">
        <v>47.896000000000001</v>
      </c>
      <c r="I1484" s="26"/>
      <c r="J1484" s="30" t="s">
        <v>121</v>
      </c>
      <c r="K1484" s="28"/>
      <c r="L1484" s="25"/>
      <c r="M1484" s="26"/>
    </row>
    <row r="1485" spans="1:13" ht="15">
      <c r="A1485" s="68"/>
      <c r="B1485" s="68"/>
      <c r="C1485" s="68"/>
      <c r="D1485" s="68"/>
      <c r="E1485" s="29" t="s">
        <v>2062</v>
      </c>
      <c r="F1485" s="26">
        <v>33</v>
      </c>
      <c r="G1485" s="26">
        <v>6.1559999999999997</v>
      </c>
      <c r="H1485" s="26">
        <v>203.148</v>
      </c>
      <c r="I1485" s="26"/>
      <c r="J1485" s="30" t="s">
        <v>121</v>
      </c>
      <c r="K1485" s="28"/>
      <c r="L1485" s="25"/>
      <c r="M1485" s="26"/>
    </row>
    <row r="1486" spans="1:13" ht="15">
      <c r="A1486" s="68"/>
      <c r="B1486" s="68"/>
      <c r="C1486" s="68"/>
      <c r="D1486" s="68"/>
      <c r="E1486" s="29" t="s">
        <v>1086</v>
      </c>
      <c r="F1486" s="26">
        <v>211</v>
      </c>
      <c r="G1486" s="26">
        <v>4.7519999999999998</v>
      </c>
      <c r="H1486" s="26">
        <v>1002.672</v>
      </c>
      <c r="I1486" s="26"/>
      <c r="J1486" s="30" t="s">
        <v>121</v>
      </c>
      <c r="K1486" s="28"/>
      <c r="L1486" s="25"/>
      <c r="M1486" s="26"/>
    </row>
    <row r="1487" spans="1:13" ht="15">
      <c r="A1487" s="68"/>
      <c r="B1487" s="68"/>
      <c r="C1487" s="68"/>
      <c r="D1487" s="68"/>
      <c r="E1487" s="29" t="s">
        <v>1086</v>
      </c>
      <c r="F1487" s="26">
        <v>19</v>
      </c>
      <c r="G1487" s="26">
        <v>11.88</v>
      </c>
      <c r="H1487" s="26">
        <v>225.72</v>
      </c>
      <c r="I1487" s="26"/>
      <c r="J1487" s="30" t="s">
        <v>121</v>
      </c>
      <c r="K1487" s="28"/>
      <c r="L1487" s="25"/>
      <c r="M1487" s="26"/>
    </row>
    <row r="1488" spans="1:13" ht="15">
      <c r="A1488" s="68"/>
      <c r="B1488" s="68"/>
      <c r="C1488" s="68"/>
      <c r="D1488" s="68"/>
      <c r="E1488" s="29" t="s">
        <v>2063</v>
      </c>
      <c r="F1488" s="26">
        <v>302</v>
      </c>
      <c r="G1488" s="26">
        <v>7.2869999999999999</v>
      </c>
      <c r="H1488" s="26">
        <v>2200.674</v>
      </c>
      <c r="I1488" s="26"/>
      <c r="J1488" s="30" t="s">
        <v>121</v>
      </c>
      <c r="K1488" s="28"/>
      <c r="L1488" s="25"/>
      <c r="M1488" s="26"/>
    </row>
    <row r="1489" spans="1:13" ht="15">
      <c r="A1489" s="68"/>
      <c r="B1489" s="68"/>
      <c r="C1489" s="68"/>
      <c r="D1489" s="68"/>
      <c r="E1489" s="29" t="s">
        <v>2064</v>
      </c>
      <c r="F1489" s="26">
        <v>1011</v>
      </c>
      <c r="G1489" s="26">
        <v>6.1559999999999997</v>
      </c>
      <c r="H1489" s="26">
        <v>6223.7160000000003</v>
      </c>
      <c r="I1489" s="26"/>
      <c r="J1489" s="30" t="s">
        <v>121</v>
      </c>
      <c r="K1489" s="28"/>
      <c r="L1489" s="25"/>
      <c r="M1489" s="26"/>
    </row>
    <row r="1490" spans="1:13" ht="15">
      <c r="A1490" s="68"/>
      <c r="B1490" s="68"/>
      <c r="C1490" s="68"/>
      <c r="D1490" s="68"/>
      <c r="E1490" s="29" t="s">
        <v>2065</v>
      </c>
      <c r="F1490" s="26">
        <v>22</v>
      </c>
      <c r="G1490" s="26">
        <v>6.39</v>
      </c>
      <c r="H1490" s="26">
        <v>140.58000000000001</v>
      </c>
      <c r="I1490" s="26"/>
      <c r="J1490" s="30" t="s">
        <v>121</v>
      </c>
      <c r="K1490" s="28"/>
      <c r="L1490" s="25"/>
      <c r="M1490" s="26"/>
    </row>
    <row r="1491" spans="1:13" ht="15">
      <c r="A1491" s="68"/>
      <c r="B1491" s="68"/>
      <c r="C1491" s="68"/>
      <c r="D1491" s="68"/>
      <c r="E1491" s="29" t="s">
        <v>2066</v>
      </c>
      <c r="F1491" s="26">
        <v>25</v>
      </c>
      <c r="G1491" s="26">
        <v>7.2869999999999999</v>
      </c>
      <c r="H1491" s="26">
        <v>182.17500000000001</v>
      </c>
      <c r="I1491" s="26"/>
      <c r="J1491" s="30" t="s">
        <v>121</v>
      </c>
      <c r="K1491" s="28"/>
      <c r="L1491" s="25"/>
      <c r="M1491" s="26"/>
    </row>
    <row r="1492" spans="1:13" ht="15">
      <c r="A1492" s="68"/>
      <c r="B1492" s="68"/>
      <c r="C1492" s="68"/>
      <c r="D1492" s="68"/>
      <c r="E1492" s="29" t="s">
        <v>2067</v>
      </c>
      <c r="F1492" s="26">
        <v>73</v>
      </c>
      <c r="G1492" s="26">
        <v>19.8</v>
      </c>
      <c r="H1492" s="26">
        <v>1445.4</v>
      </c>
      <c r="I1492" s="26"/>
      <c r="J1492" s="30" t="s">
        <v>121</v>
      </c>
      <c r="K1492" s="28"/>
      <c r="L1492" s="25"/>
      <c r="M1492" s="26"/>
    </row>
    <row r="1493" spans="1:13" ht="15">
      <c r="A1493" s="68"/>
      <c r="B1493" s="68"/>
      <c r="C1493" s="68"/>
      <c r="D1493" s="68"/>
      <c r="E1493" s="29" t="s">
        <v>2068</v>
      </c>
      <c r="F1493" s="26">
        <v>1</v>
      </c>
      <c r="G1493" s="26">
        <v>30</v>
      </c>
      <c r="H1493" s="26">
        <v>30</v>
      </c>
      <c r="I1493" s="26"/>
      <c r="J1493" s="30" t="s">
        <v>121</v>
      </c>
      <c r="K1493" s="28"/>
      <c r="L1493" s="25"/>
      <c r="M1493" s="26"/>
    </row>
    <row r="1494" spans="1:13" ht="15">
      <c r="A1494" s="68"/>
      <c r="B1494" s="68"/>
      <c r="C1494" s="68"/>
      <c r="D1494" s="68"/>
      <c r="E1494" s="29" t="s">
        <v>2069</v>
      </c>
      <c r="F1494" s="26">
        <v>9</v>
      </c>
      <c r="G1494" s="26">
        <v>13.2</v>
      </c>
      <c r="H1494" s="26">
        <v>118.8</v>
      </c>
      <c r="I1494" s="26"/>
      <c r="J1494" s="30" t="s">
        <v>121</v>
      </c>
      <c r="K1494" s="28"/>
      <c r="L1494" s="25"/>
      <c r="M1494" s="26"/>
    </row>
    <row r="1495" spans="1:13" ht="15">
      <c r="A1495" s="68"/>
      <c r="B1495" s="68"/>
      <c r="C1495" s="68">
        <v>3</v>
      </c>
      <c r="D1495" s="68" t="s">
        <v>307</v>
      </c>
      <c r="E1495" s="29" t="s">
        <v>118</v>
      </c>
      <c r="F1495" s="26">
        <v>133</v>
      </c>
      <c r="G1495" s="26"/>
      <c r="H1495" s="26">
        <v>2326.1912000000002</v>
      </c>
      <c r="I1495" s="26">
        <f>ROUND(H1495,0)</f>
        <v>2326</v>
      </c>
      <c r="J1495" s="27"/>
      <c r="K1495" s="28">
        <v>0</v>
      </c>
      <c r="L1495" s="25">
        <v>0</v>
      </c>
      <c r="M1495" s="26">
        <v>2326</v>
      </c>
    </row>
    <row r="1496" spans="1:13" ht="15">
      <c r="A1496" s="68"/>
      <c r="B1496" s="68"/>
      <c r="C1496" s="68"/>
      <c r="D1496" s="68"/>
      <c r="E1496" s="29" t="s">
        <v>308</v>
      </c>
      <c r="F1496" s="26">
        <v>2</v>
      </c>
      <c r="G1496" s="26">
        <v>2.1911999999999998</v>
      </c>
      <c r="H1496" s="26">
        <v>4.3823999999999996</v>
      </c>
      <c r="I1496" s="26"/>
      <c r="J1496" s="30" t="s">
        <v>121</v>
      </c>
      <c r="K1496" s="28"/>
      <c r="L1496" s="25"/>
      <c r="M1496" s="26"/>
    </row>
    <row r="1497" spans="1:13" ht="15">
      <c r="A1497" s="68"/>
      <c r="B1497" s="68"/>
      <c r="C1497" s="68"/>
      <c r="D1497" s="68"/>
      <c r="E1497" s="29" t="s">
        <v>1089</v>
      </c>
      <c r="F1497" s="26">
        <v>1</v>
      </c>
      <c r="G1497" s="26">
        <v>4.0843999999999996</v>
      </c>
      <c r="H1497" s="26">
        <v>4.0843999999999996</v>
      </c>
      <c r="I1497" s="26"/>
      <c r="J1497" s="30" t="s">
        <v>121</v>
      </c>
      <c r="K1497" s="28"/>
      <c r="L1497" s="25"/>
      <c r="M1497" s="26"/>
    </row>
    <row r="1498" spans="1:13" ht="15">
      <c r="A1498" s="68"/>
      <c r="B1498" s="68"/>
      <c r="C1498" s="68"/>
      <c r="D1498" s="68"/>
      <c r="E1498" s="29" t="s">
        <v>2070</v>
      </c>
      <c r="F1498" s="26">
        <v>10</v>
      </c>
      <c r="G1498" s="26">
        <v>19.8</v>
      </c>
      <c r="H1498" s="26">
        <v>198</v>
      </c>
      <c r="I1498" s="26"/>
      <c r="J1498" s="30" t="s">
        <v>121</v>
      </c>
      <c r="K1498" s="28"/>
      <c r="L1498" s="25"/>
      <c r="M1498" s="26"/>
    </row>
    <row r="1499" spans="1:13" ht="15">
      <c r="A1499" s="68"/>
      <c r="B1499" s="68"/>
      <c r="C1499" s="68"/>
      <c r="D1499" s="68"/>
      <c r="E1499" s="29" t="s">
        <v>1091</v>
      </c>
      <c r="F1499" s="26">
        <v>40</v>
      </c>
      <c r="G1499" s="26">
        <v>20.941199999999998</v>
      </c>
      <c r="H1499" s="26">
        <v>837.64800000000002</v>
      </c>
      <c r="I1499" s="26"/>
      <c r="J1499" s="30" t="s">
        <v>121</v>
      </c>
      <c r="K1499" s="28"/>
      <c r="L1499" s="25"/>
      <c r="M1499" s="26"/>
    </row>
    <row r="1500" spans="1:13" ht="15">
      <c r="A1500" s="68"/>
      <c r="B1500" s="68"/>
      <c r="C1500" s="68"/>
      <c r="D1500" s="68"/>
      <c r="E1500" s="29" t="s">
        <v>1092</v>
      </c>
      <c r="F1500" s="26">
        <v>38</v>
      </c>
      <c r="G1500" s="26">
        <v>21</v>
      </c>
      <c r="H1500" s="26">
        <v>798</v>
      </c>
      <c r="I1500" s="26"/>
      <c r="J1500" s="30" t="s">
        <v>121</v>
      </c>
      <c r="K1500" s="28"/>
      <c r="L1500" s="25"/>
      <c r="M1500" s="26"/>
    </row>
    <row r="1501" spans="1:13" ht="15">
      <c r="A1501" s="68"/>
      <c r="B1501" s="68"/>
      <c r="C1501" s="68"/>
      <c r="D1501" s="68"/>
      <c r="E1501" s="29" t="s">
        <v>2071</v>
      </c>
      <c r="F1501" s="26">
        <v>10</v>
      </c>
      <c r="G1501" s="26">
        <v>19.8</v>
      </c>
      <c r="H1501" s="26">
        <v>198</v>
      </c>
      <c r="I1501" s="26"/>
      <c r="J1501" s="30" t="s">
        <v>121</v>
      </c>
      <c r="K1501" s="28"/>
      <c r="L1501" s="25"/>
      <c r="M1501" s="26"/>
    </row>
    <row r="1502" spans="1:13" ht="15">
      <c r="A1502" s="68"/>
      <c r="B1502" s="68"/>
      <c r="C1502" s="68"/>
      <c r="D1502" s="68"/>
      <c r="E1502" s="29" t="s">
        <v>2072</v>
      </c>
      <c r="F1502" s="26">
        <v>20</v>
      </c>
      <c r="G1502" s="26">
        <v>6.05</v>
      </c>
      <c r="H1502" s="26">
        <v>121</v>
      </c>
      <c r="I1502" s="26"/>
      <c r="J1502" s="30" t="s">
        <v>121</v>
      </c>
      <c r="K1502" s="28"/>
      <c r="L1502" s="25"/>
      <c r="M1502" s="26"/>
    </row>
    <row r="1503" spans="1:13" ht="15">
      <c r="A1503" s="68"/>
      <c r="B1503" s="68"/>
      <c r="C1503" s="68"/>
      <c r="D1503" s="68"/>
      <c r="E1503" s="29" t="s">
        <v>2073</v>
      </c>
      <c r="F1503" s="26">
        <v>3</v>
      </c>
      <c r="G1503" s="26">
        <v>13.2</v>
      </c>
      <c r="H1503" s="26">
        <v>39.6</v>
      </c>
      <c r="I1503" s="26"/>
      <c r="J1503" s="30" t="s">
        <v>121</v>
      </c>
      <c r="K1503" s="28"/>
      <c r="L1503" s="25"/>
      <c r="M1503" s="26"/>
    </row>
    <row r="1504" spans="1:13" ht="15">
      <c r="A1504" s="68"/>
      <c r="B1504" s="68"/>
      <c r="C1504" s="68"/>
      <c r="D1504" s="68"/>
      <c r="E1504" s="29" t="s">
        <v>1093</v>
      </c>
      <c r="F1504" s="26">
        <v>8</v>
      </c>
      <c r="G1504" s="26">
        <v>13.93455</v>
      </c>
      <c r="H1504" s="26">
        <v>111.4764</v>
      </c>
      <c r="I1504" s="26"/>
      <c r="J1504" s="30" t="s">
        <v>121</v>
      </c>
      <c r="K1504" s="28"/>
      <c r="L1504" s="25"/>
      <c r="M1504" s="26"/>
    </row>
    <row r="1505" spans="1:13" ht="15">
      <c r="A1505" s="68"/>
      <c r="B1505" s="68"/>
      <c r="C1505" s="68"/>
      <c r="D1505" s="68"/>
      <c r="E1505" s="29" t="s">
        <v>1094</v>
      </c>
      <c r="F1505" s="26">
        <v>1</v>
      </c>
      <c r="G1505" s="26">
        <v>14</v>
      </c>
      <c r="H1505" s="26">
        <v>14</v>
      </c>
      <c r="I1505" s="26"/>
      <c r="J1505" s="30" t="s">
        <v>121</v>
      </c>
      <c r="K1505" s="28"/>
      <c r="L1505" s="25"/>
      <c r="M1505" s="26"/>
    </row>
    <row r="1506" spans="1:13" s="49" customFormat="1" ht="14.25">
      <c r="A1506" s="68">
        <v>24</v>
      </c>
      <c r="B1506" s="68" t="s">
        <v>62</v>
      </c>
      <c r="C1506" s="66" t="s">
        <v>64</v>
      </c>
      <c r="D1506" s="66"/>
      <c r="E1506" s="75"/>
      <c r="F1506" s="45">
        <v>326</v>
      </c>
      <c r="G1506" s="45"/>
      <c r="H1506" s="45">
        <v>1457.8838000000001</v>
      </c>
      <c r="I1506" s="45">
        <f>SUM(I1507:I1511)</f>
        <v>1458</v>
      </c>
      <c r="J1506" s="46"/>
      <c r="K1506" s="47">
        <v>318</v>
      </c>
      <c r="L1506" s="44">
        <v>318</v>
      </c>
      <c r="M1506" s="45">
        <v>1140</v>
      </c>
    </row>
    <row r="1507" spans="1:13" ht="15">
      <c r="A1507" s="68"/>
      <c r="B1507" s="68"/>
      <c r="C1507" s="68">
        <v>1</v>
      </c>
      <c r="D1507" s="68" t="s">
        <v>314</v>
      </c>
      <c r="E1507" s="29" t="s">
        <v>118</v>
      </c>
      <c r="F1507" s="26">
        <v>326</v>
      </c>
      <c r="G1507" s="26"/>
      <c r="H1507" s="26">
        <v>1457.8838000000001</v>
      </c>
      <c r="I1507" s="26">
        <f>ROUND(H1507,0)</f>
        <v>1458</v>
      </c>
      <c r="J1507" s="27"/>
      <c r="K1507" s="28">
        <v>318</v>
      </c>
      <c r="L1507" s="25">
        <v>318</v>
      </c>
      <c r="M1507" s="26">
        <v>1140</v>
      </c>
    </row>
    <row r="1508" spans="1:13" ht="27">
      <c r="A1508" s="68"/>
      <c r="B1508" s="68"/>
      <c r="C1508" s="68"/>
      <c r="D1508" s="68"/>
      <c r="E1508" s="29" t="s">
        <v>315</v>
      </c>
      <c r="F1508" s="26">
        <v>21</v>
      </c>
      <c r="G1508" s="26">
        <v>3.2174999999999998</v>
      </c>
      <c r="H1508" s="26">
        <v>67.567499999999995</v>
      </c>
      <c r="I1508" s="26"/>
      <c r="J1508" s="30" t="s">
        <v>1678</v>
      </c>
      <c r="K1508" s="28"/>
      <c r="L1508" s="25"/>
      <c r="M1508" s="26"/>
    </row>
    <row r="1509" spans="1:13" ht="27">
      <c r="A1509" s="68"/>
      <c r="B1509" s="68"/>
      <c r="C1509" s="68"/>
      <c r="D1509" s="68"/>
      <c r="E1509" s="29" t="s">
        <v>315</v>
      </c>
      <c r="F1509" s="26">
        <v>67</v>
      </c>
      <c r="G1509" s="26">
        <v>5.5679999999999996</v>
      </c>
      <c r="H1509" s="26">
        <v>373.05599999999998</v>
      </c>
      <c r="I1509" s="26"/>
      <c r="J1509" s="30" t="s">
        <v>2074</v>
      </c>
      <c r="K1509" s="28"/>
      <c r="L1509" s="25"/>
      <c r="M1509" s="26"/>
    </row>
    <row r="1510" spans="1:13" ht="27">
      <c r="A1510" s="68"/>
      <c r="B1510" s="68"/>
      <c r="C1510" s="68"/>
      <c r="D1510" s="68"/>
      <c r="E1510" s="29" t="s">
        <v>2075</v>
      </c>
      <c r="F1510" s="26">
        <v>218</v>
      </c>
      <c r="G1510" s="26">
        <v>4.0883500000000002</v>
      </c>
      <c r="H1510" s="26">
        <v>891.26030000000003</v>
      </c>
      <c r="I1510" s="26"/>
      <c r="J1510" s="30" t="s">
        <v>2076</v>
      </c>
      <c r="K1510" s="28"/>
      <c r="L1510" s="25"/>
      <c r="M1510" s="26"/>
    </row>
    <row r="1511" spans="1:13" ht="15">
      <c r="A1511" s="68"/>
      <c r="B1511" s="68"/>
      <c r="C1511" s="68"/>
      <c r="D1511" s="68"/>
      <c r="E1511" s="29" t="s">
        <v>2077</v>
      </c>
      <c r="F1511" s="26">
        <v>20</v>
      </c>
      <c r="G1511" s="26">
        <v>6.3</v>
      </c>
      <c r="H1511" s="26">
        <v>126</v>
      </c>
      <c r="I1511" s="26"/>
      <c r="J1511" s="30" t="s">
        <v>121</v>
      </c>
      <c r="K1511" s="28"/>
      <c r="L1511" s="25"/>
      <c r="M1511" s="26"/>
    </row>
    <row r="1512" spans="1:13" s="49" customFormat="1" ht="14.25">
      <c r="A1512" s="68">
        <v>25</v>
      </c>
      <c r="B1512" s="68" t="s">
        <v>63</v>
      </c>
      <c r="C1512" s="66" t="s">
        <v>64</v>
      </c>
      <c r="D1512" s="66"/>
      <c r="E1512" s="75"/>
      <c r="F1512" s="45">
        <v>25589</v>
      </c>
      <c r="G1512" s="45"/>
      <c r="H1512" s="45">
        <f>SUM(H1513,H1542,H1558)</f>
        <v>132041.22902</v>
      </c>
      <c r="I1512" s="45">
        <f>SUM(I1513:I1560)</f>
        <v>132040</v>
      </c>
      <c r="J1512" s="46"/>
      <c r="K1512" s="47">
        <f>SUM(K1513,K1542,K1558)</f>
        <v>21229</v>
      </c>
      <c r="L1512" s="44">
        <v>21229</v>
      </c>
      <c r="M1512" s="45">
        <f>I1512-L1512</f>
        <v>110811</v>
      </c>
    </row>
    <row r="1513" spans="1:13" ht="13.5" customHeight="1">
      <c r="A1513" s="68"/>
      <c r="B1513" s="68"/>
      <c r="C1513" s="68">
        <v>1</v>
      </c>
      <c r="D1513" s="68" t="s">
        <v>316</v>
      </c>
      <c r="E1513" s="29" t="s">
        <v>118</v>
      </c>
      <c r="F1513" s="26">
        <v>25482</v>
      </c>
      <c r="G1513" s="26"/>
      <c r="H1513" s="26">
        <v>131708.49600000001</v>
      </c>
      <c r="I1513" s="26">
        <f>ROUND(H1513,0)</f>
        <v>131708</v>
      </c>
      <c r="J1513" s="27"/>
      <c r="K1513" s="28">
        <v>21229</v>
      </c>
      <c r="L1513" s="25">
        <v>21229</v>
      </c>
      <c r="M1513" s="26">
        <v>110479</v>
      </c>
    </row>
    <row r="1514" spans="1:13" ht="15">
      <c r="A1514" s="68"/>
      <c r="B1514" s="68"/>
      <c r="C1514" s="68"/>
      <c r="D1514" s="68"/>
      <c r="E1514" s="29" t="s">
        <v>1098</v>
      </c>
      <c r="F1514" s="26">
        <v>25</v>
      </c>
      <c r="G1514" s="26">
        <v>3.08</v>
      </c>
      <c r="H1514" s="26">
        <v>77</v>
      </c>
      <c r="I1514" s="26"/>
      <c r="J1514" s="30" t="s">
        <v>121</v>
      </c>
      <c r="K1514" s="28"/>
      <c r="L1514" s="25"/>
      <c r="M1514" s="26"/>
    </row>
    <row r="1515" spans="1:13" ht="15">
      <c r="A1515" s="68"/>
      <c r="B1515" s="68"/>
      <c r="C1515" s="68"/>
      <c r="D1515" s="68"/>
      <c r="E1515" s="29" t="s">
        <v>1098</v>
      </c>
      <c r="F1515" s="26">
        <v>9</v>
      </c>
      <c r="G1515" s="26">
        <v>4.4000000000000004</v>
      </c>
      <c r="H1515" s="26">
        <v>39.6</v>
      </c>
      <c r="I1515" s="26"/>
      <c r="J1515" s="30" t="s">
        <v>121</v>
      </c>
      <c r="K1515" s="28"/>
      <c r="L1515" s="25"/>
      <c r="M1515" s="26"/>
    </row>
    <row r="1516" spans="1:13" ht="15">
      <c r="A1516" s="68"/>
      <c r="B1516" s="68"/>
      <c r="C1516" s="68"/>
      <c r="D1516" s="68"/>
      <c r="E1516" s="29" t="s">
        <v>2078</v>
      </c>
      <c r="F1516" s="26">
        <v>13</v>
      </c>
      <c r="G1516" s="26">
        <v>4.95</v>
      </c>
      <c r="H1516" s="26">
        <v>64.349999999999994</v>
      </c>
      <c r="I1516" s="26"/>
      <c r="J1516" s="30" t="s">
        <v>121</v>
      </c>
      <c r="K1516" s="28"/>
      <c r="L1516" s="25"/>
      <c r="M1516" s="26"/>
    </row>
    <row r="1517" spans="1:13" ht="27">
      <c r="A1517" s="68"/>
      <c r="B1517" s="68"/>
      <c r="C1517" s="68"/>
      <c r="D1517" s="68"/>
      <c r="E1517" s="29" t="s">
        <v>2079</v>
      </c>
      <c r="F1517" s="26">
        <v>57</v>
      </c>
      <c r="G1517" s="26">
        <v>5.5</v>
      </c>
      <c r="H1517" s="26">
        <v>313.5</v>
      </c>
      <c r="I1517" s="26"/>
      <c r="J1517" s="30" t="s">
        <v>1244</v>
      </c>
      <c r="K1517" s="28"/>
      <c r="L1517" s="25"/>
      <c r="M1517" s="26"/>
    </row>
    <row r="1518" spans="1:13" ht="27">
      <c r="A1518" s="68"/>
      <c r="B1518" s="68"/>
      <c r="C1518" s="68"/>
      <c r="D1518" s="68"/>
      <c r="E1518" s="29" t="s">
        <v>2079</v>
      </c>
      <c r="F1518" s="26">
        <v>61</v>
      </c>
      <c r="G1518" s="26">
        <v>6.05</v>
      </c>
      <c r="H1518" s="26">
        <v>369.05</v>
      </c>
      <c r="I1518" s="26"/>
      <c r="J1518" s="30" t="s">
        <v>1244</v>
      </c>
      <c r="K1518" s="28"/>
      <c r="L1518" s="25"/>
      <c r="M1518" s="26"/>
    </row>
    <row r="1519" spans="1:13" ht="27">
      <c r="A1519" s="68"/>
      <c r="B1519" s="68"/>
      <c r="C1519" s="68"/>
      <c r="D1519" s="68"/>
      <c r="E1519" s="29" t="s">
        <v>2080</v>
      </c>
      <c r="F1519" s="26">
        <v>161</v>
      </c>
      <c r="G1519" s="26">
        <v>2.2000000000000002</v>
      </c>
      <c r="H1519" s="26">
        <v>354.2</v>
      </c>
      <c r="I1519" s="26"/>
      <c r="J1519" s="30" t="s">
        <v>1986</v>
      </c>
      <c r="K1519" s="28"/>
      <c r="L1519" s="25"/>
      <c r="M1519" s="26"/>
    </row>
    <row r="1520" spans="1:13" ht="15">
      <c r="A1520" s="68"/>
      <c r="B1520" s="68"/>
      <c r="C1520" s="68"/>
      <c r="D1520" s="68"/>
      <c r="E1520" s="29" t="s">
        <v>2081</v>
      </c>
      <c r="F1520" s="26">
        <v>9</v>
      </c>
      <c r="G1520" s="26">
        <v>2.2000000000000002</v>
      </c>
      <c r="H1520" s="26">
        <v>19.8</v>
      </c>
      <c r="I1520" s="26"/>
      <c r="J1520" s="30" t="s">
        <v>121</v>
      </c>
      <c r="K1520" s="28"/>
      <c r="L1520" s="25"/>
      <c r="M1520" s="26"/>
    </row>
    <row r="1521" spans="1:13" ht="27">
      <c r="A1521" s="68"/>
      <c r="B1521" s="68"/>
      <c r="C1521" s="68"/>
      <c r="D1521" s="68"/>
      <c r="E1521" s="29" t="s">
        <v>1100</v>
      </c>
      <c r="F1521" s="26">
        <v>381</v>
      </c>
      <c r="G1521" s="26">
        <v>1.68</v>
      </c>
      <c r="H1521" s="26">
        <v>640.08000000000004</v>
      </c>
      <c r="I1521" s="26"/>
      <c r="J1521" s="30" t="s">
        <v>2082</v>
      </c>
      <c r="K1521" s="28"/>
      <c r="L1521" s="25"/>
      <c r="M1521" s="26"/>
    </row>
    <row r="1522" spans="1:13" ht="27">
      <c r="A1522" s="68"/>
      <c r="B1522" s="68"/>
      <c r="C1522" s="68"/>
      <c r="D1522" s="68"/>
      <c r="E1522" s="29" t="s">
        <v>1100</v>
      </c>
      <c r="F1522" s="26">
        <v>183</v>
      </c>
      <c r="G1522" s="26">
        <v>2.2000000000000002</v>
      </c>
      <c r="H1522" s="26">
        <v>402.6</v>
      </c>
      <c r="I1522" s="26"/>
      <c r="J1522" s="30" t="s">
        <v>1273</v>
      </c>
      <c r="K1522" s="28"/>
      <c r="L1522" s="25"/>
      <c r="M1522" s="26"/>
    </row>
    <row r="1523" spans="1:13" ht="27">
      <c r="A1523" s="68"/>
      <c r="B1523" s="68"/>
      <c r="C1523" s="68"/>
      <c r="D1523" s="68"/>
      <c r="E1523" s="29" t="s">
        <v>1100</v>
      </c>
      <c r="F1523" s="26">
        <v>66</v>
      </c>
      <c r="G1523" s="26">
        <v>2.4</v>
      </c>
      <c r="H1523" s="26">
        <v>158.4</v>
      </c>
      <c r="I1523" s="26"/>
      <c r="J1523" s="30" t="s">
        <v>1678</v>
      </c>
      <c r="K1523" s="28"/>
      <c r="L1523" s="25"/>
      <c r="M1523" s="26"/>
    </row>
    <row r="1524" spans="1:13" ht="27">
      <c r="A1524" s="68"/>
      <c r="B1524" s="68"/>
      <c r="C1524" s="68"/>
      <c r="D1524" s="68"/>
      <c r="E1524" s="29" t="s">
        <v>317</v>
      </c>
      <c r="F1524" s="26">
        <v>16</v>
      </c>
      <c r="G1524" s="26">
        <v>3.08</v>
      </c>
      <c r="H1524" s="26">
        <v>49.28</v>
      </c>
      <c r="I1524" s="26"/>
      <c r="J1524" s="30" t="s">
        <v>1244</v>
      </c>
      <c r="K1524" s="28"/>
      <c r="L1524" s="25"/>
      <c r="M1524" s="26"/>
    </row>
    <row r="1525" spans="1:13" ht="27">
      <c r="A1525" s="68"/>
      <c r="B1525" s="68"/>
      <c r="C1525" s="68"/>
      <c r="D1525" s="68"/>
      <c r="E1525" s="29" t="s">
        <v>317</v>
      </c>
      <c r="F1525" s="26">
        <v>7</v>
      </c>
      <c r="G1525" s="26">
        <v>4.4000000000000004</v>
      </c>
      <c r="H1525" s="26">
        <v>30.8</v>
      </c>
      <c r="I1525" s="26"/>
      <c r="J1525" s="30" t="s">
        <v>1244</v>
      </c>
      <c r="K1525" s="28"/>
      <c r="L1525" s="25"/>
      <c r="M1525" s="26"/>
    </row>
    <row r="1526" spans="1:13" ht="27">
      <c r="A1526" s="68">
        <v>25</v>
      </c>
      <c r="B1526" s="68" t="s">
        <v>2138</v>
      </c>
      <c r="C1526" s="68">
        <v>1</v>
      </c>
      <c r="D1526" s="68" t="s">
        <v>2172</v>
      </c>
      <c r="E1526" s="29" t="s">
        <v>2083</v>
      </c>
      <c r="F1526" s="26">
        <v>269</v>
      </c>
      <c r="G1526" s="26">
        <v>3.3879999999999999</v>
      </c>
      <c r="H1526" s="26">
        <v>911.37199999999996</v>
      </c>
      <c r="I1526" s="26"/>
      <c r="J1526" s="30" t="s">
        <v>1244</v>
      </c>
      <c r="K1526" s="28"/>
      <c r="L1526" s="25"/>
      <c r="M1526" s="26"/>
    </row>
    <row r="1527" spans="1:13" ht="27">
      <c r="A1527" s="68"/>
      <c r="B1527" s="68"/>
      <c r="C1527" s="68"/>
      <c r="D1527" s="68"/>
      <c r="E1527" s="29" t="s">
        <v>2083</v>
      </c>
      <c r="F1527" s="26">
        <v>15144</v>
      </c>
      <c r="G1527" s="26">
        <v>6.05</v>
      </c>
      <c r="H1527" s="26">
        <v>91621.2</v>
      </c>
      <c r="I1527" s="26"/>
      <c r="J1527" s="30" t="s">
        <v>1671</v>
      </c>
      <c r="K1527" s="28"/>
      <c r="L1527" s="25"/>
      <c r="M1527" s="26"/>
    </row>
    <row r="1528" spans="1:13" ht="27">
      <c r="A1528" s="68"/>
      <c r="B1528" s="68"/>
      <c r="C1528" s="68"/>
      <c r="D1528" s="68"/>
      <c r="E1528" s="29" t="s">
        <v>2084</v>
      </c>
      <c r="F1528" s="26">
        <v>4078</v>
      </c>
      <c r="G1528" s="26">
        <v>6.1440000000000001</v>
      </c>
      <c r="H1528" s="26">
        <v>25055.232</v>
      </c>
      <c r="I1528" s="26"/>
      <c r="J1528" s="30" t="s">
        <v>1678</v>
      </c>
      <c r="K1528" s="28"/>
      <c r="L1528" s="25"/>
      <c r="M1528" s="26"/>
    </row>
    <row r="1529" spans="1:13" ht="27">
      <c r="A1529" s="68"/>
      <c r="B1529" s="68"/>
      <c r="C1529" s="68"/>
      <c r="D1529" s="68"/>
      <c r="E1529" s="29" t="s">
        <v>1103</v>
      </c>
      <c r="F1529" s="26">
        <v>12</v>
      </c>
      <c r="G1529" s="26">
        <v>3.08</v>
      </c>
      <c r="H1529" s="26">
        <v>36.96</v>
      </c>
      <c r="I1529" s="26"/>
      <c r="J1529" s="30" t="s">
        <v>1255</v>
      </c>
      <c r="K1529" s="28"/>
      <c r="L1529" s="25"/>
      <c r="M1529" s="26"/>
    </row>
    <row r="1530" spans="1:13" ht="27">
      <c r="A1530" s="68"/>
      <c r="B1530" s="68"/>
      <c r="C1530" s="68"/>
      <c r="D1530" s="68"/>
      <c r="E1530" s="29" t="s">
        <v>2085</v>
      </c>
      <c r="F1530" s="26">
        <v>14</v>
      </c>
      <c r="G1530" s="26">
        <v>3.3879999999999999</v>
      </c>
      <c r="H1530" s="26">
        <v>47.432000000000002</v>
      </c>
      <c r="I1530" s="26"/>
      <c r="J1530" s="30" t="s">
        <v>1241</v>
      </c>
      <c r="K1530" s="28"/>
      <c r="L1530" s="25"/>
      <c r="M1530" s="26"/>
    </row>
    <row r="1531" spans="1:13" ht="27">
      <c r="A1531" s="68"/>
      <c r="B1531" s="68"/>
      <c r="C1531" s="68"/>
      <c r="D1531" s="68"/>
      <c r="E1531" s="29" t="s">
        <v>2085</v>
      </c>
      <c r="F1531" s="26">
        <v>200</v>
      </c>
      <c r="G1531" s="26">
        <v>6.05</v>
      </c>
      <c r="H1531" s="26">
        <v>1210</v>
      </c>
      <c r="I1531" s="26"/>
      <c r="J1531" s="30" t="s">
        <v>1238</v>
      </c>
      <c r="K1531" s="28"/>
      <c r="L1531" s="25"/>
      <c r="M1531" s="26"/>
    </row>
    <row r="1532" spans="1:13" ht="27">
      <c r="A1532" s="68"/>
      <c r="B1532" s="68"/>
      <c r="C1532" s="68"/>
      <c r="D1532" s="68"/>
      <c r="E1532" s="29" t="s">
        <v>2086</v>
      </c>
      <c r="F1532" s="26">
        <v>49</v>
      </c>
      <c r="G1532" s="26">
        <v>6.6</v>
      </c>
      <c r="H1532" s="26">
        <v>323.39999999999998</v>
      </c>
      <c r="I1532" s="26"/>
      <c r="J1532" s="30" t="s">
        <v>1244</v>
      </c>
      <c r="K1532" s="28"/>
      <c r="L1532" s="25"/>
      <c r="M1532" s="26"/>
    </row>
    <row r="1533" spans="1:13" ht="27">
      <c r="A1533" s="68"/>
      <c r="B1533" s="68"/>
      <c r="C1533" s="68"/>
      <c r="D1533" s="68"/>
      <c r="E1533" s="29" t="s">
        <v>1104</v>
      </c>
      <c r="F1533" s="26">
        <v>778</v>
      </c>
      <c r="G1533" s="26">
        <v>1.68</v>
      </c>
      <c r="H1533" s="26">
        <v>1307.04</v>
      </c>
      <c r="I1533" s="26"/>
      <c r="J1533" s="30" t="s">
        <v>2087</v>
      </c>
      <c r="K1533" s="28"/>
      <c r="L1533" s="25"/>
      <c r="M1533" s="26"/>
    </row>
    <row r="1534" spans="1:13" ht="27">
      <c r="A1534" s="68"/>
      <c r="B1534" s="68"/>
      <c r="C1534" s="68"/>
      <c r="D1534" s="68"/>
      <c r="E1534" s="29" t="s">
        <v>1104</v>
      </c>
      <c r="F1534" s="26">
        <v>2236</v>
      </c>
      <c r="G1534" s="26">
        <v>2.2000000000000002</v>
      </c>
      <c r="H1534" s="26">
        <v>4919.2</v>
      </c>
      <c r="I1534" s="26"/>
      <c r="J1534" s="30" t="s">
        <v>2088</v>
      </c>
      <c r="K1534" s="28"/>
      <c r="L1534" s="25"/>
      <c r="M1534" s="26"/>
    </row>
    <row r="1535" spans="1:13" ht="27">
      <c r="A1535" s="68"/>
      <c r="B1535" s="68"/>
      <c r="C1535" s="68"/>
      <c r="D1535" s="68"/>
      <c r="E1535" s="29" t="s">
        <v>1104</v>
      </c>
      <c r="F1535" s="26">
        <v>63</v>
      </c>
      <c r="G1535" s="26">
        <v>2.4</v>
      </c>
      <c r="H1535" s="26">
        <v>151.19999999999999</v>
      </c>
      <c r="I1535" s="26"/>
      <c r="J1535" s="30" t="s">
        <v>2082</v>
      </c>
      <c r="K1535" s="28"/>
      <c r="L1535" s="25"/>
      <c r="M1535" s="26"/>
    </row>
    <row r="1536" spans="1:13" ht="27">
      <c r="A1536" s="68"/>
      <c r="B1536" s="68"/>
      <c r="C1536" s="68"/>
      <c r="D1536" s="68"/>
      <c r="E1536" s="29" t="s">
        <v>1106</v>
      </c>
      <c r="F1536" s="26">
        <v>46</v>
      </c>
      <c r="G1536" s="26">
        <v>1.68</v>
      </c>
      <c r="H1536" s="26">
        <v>77.28</v>
      </c>
      <c r="I1536" s="26"/>
      <c r="J1536" s="30" t="s">
        <v>1986</v>
      </c>
      <c r="K1536" s="28"/>
      <c r="L1536" s="25"/>
      <c r="M1536" s="26"/>
    </row>
    <row r="1537" spans="1:13" ht="27">
      <c r="A1537" s="68"/>
      <c r="B1537" s="68"/>
      <c r="C1537" s="68"/>
      <c r="D1537" s="68"/>
      <c r="E1537" s="29" t="s">
        <v>1106</v>
      </c>
      <c r="F1537" s="26">
        <v>1450</v>
      </c>
      <c r="G1537" s="26">
        <v>2.2000000000000002</v>
      </c>
      <c r="H1537" s="26">
        <v>3190</v>
      </c>
      <c r="I1537" s="26"/>
      <c r="J1537" s="30" t="s">
        <v>2089</v>
      </c>
      <c r="K1537" s="28"/>
      <c r="L1537" s="25"/>
      <c r="M1537" s="26"/>
    </row>
    <row r="1538" spans="1:13" ht="27">
      <c r="A1538" s="68"/>
      <c r="B1538" s="68"/>
      <c r="C1538" s="68"/>
      <c r="D1538" s="68"/>
      <c r="E1538" s="29" t="s">
        <v>1106</v>
      </c>
      <c r="F1538" s="26">
        <v>3</v>
      </c>
      <c r="G1538" s="26">
        <v>2.4</v>
      </c>
      <c r="H1538" s="26">
        <v>7.2</v>
      </c>
      <c r="I1538" s="26"/>
      <c r="J1538" s="30" t="s">
        <v>1244</v>
      </c>
      <c r="K1538" s="28"/>
      <c r="L1538" s="25"/>
      <c r="M1538" s="26"/>
    </row>
    <row r="1539" spans="1:13" ht="15">
      <c r="A1539" s="68"/>
      <c r="B1539" s="68"/>
      <c r="C1539" s="68"/>
      <c r="D1539" s="68"/>
      <c r="E1539" s="29" t="s">
        <v>2090</v>
      </c>
      <c r="F1539" s="26">
        <v>1</v>
      </c>
      <c r="G1539" s="26">
        <v>2.2000000000000002</v>
      </c>
      <c r="H1539" s="26">
        <v>2.2000000000000002</v>
      </c>
      <c r="I1539" s="26"/>
      <c r="J1539" s="30" t="s">
        <v>121</v>
      </c>
      <c r="K1539" s="28"/>
      <c r="L1539" s="25"/>
      <c r="M1539" s="26"/>
    </row>
    <row r="1540" spans="1:13" ht="27">
      <c r="A1540" s="68"/>
      <c r="B1540" s="68"/>
      <c r="C1540" s="68"/>
      <c r="D1540" s="68"/>
      <c r="E1540" s="29" t="s">
        <v>1107</v>
      </c>
      <c r="F1540" s="26">
        <v>4</v>
      </c>
      <c r="G1540" s="26">
        <v>1.68</v>
      </c>
      <c r="H1540" s="26">
        <v>6.72</v>
      </c>
      <c r="I1540" s="26"/>
      <c r="J1540" s="30" t="s">
        <v>1244</v>
      </c>
      <c r="K1540" s="28"/>
      <c r="L1540" s="25"/>
      <c r="M1540" s="26"/>
    </row>
    <row r="1541" spans="1:13" ht="27">
      <c r="A1541" s="68"/>
      <c r="B1541" s="68"/>
      <c r="C1541" s="68"/>
      <c r="D1541" s="68"/>
      <c r="E1541" s="29" t="s">
        <v>2091</v>
      </c>
      <c r="F1541" s="26">
        <v>147</v>
      </c>
      <c r="G1541" s="26">
        <v>2.2000000000000002</v>
      </c>
      <c r="H1541" s="26">
        <v>323.39999999999998</v>
      </c>
      <c r="I1541" s="26"/>
      <c r="J1541" s="30" t="s">
        <v>1255</v>
      </c>
      <c r="K1541" s="28"/>
      <c r="L1541" s="25"/>
      <c r="M1541" s="26"/>
    </row>
    <row r="1542" spans="1:13" ht="15">
      <c r="A1542" s="68"/>
      <c r="B1542" s="68"/>
      <c r="C1542" s="68">
        <v>2</v>
      </c>
      <c r="D1542" s="68" t="s">
        <v>318</v>
      </c>
      <c r="E1542" s="29" t="s">
        <v>118</v>
      </c>
      <c r="F1542" s="26">
        <v>18</v>
      </c>
      <c r="G1542" s="26"/>
      <c r="H1542" s="26">
        <v>141.4503</v>
      </c>
      <c r="I1542" s="26">
        <f>ROUND(H1542,0)</f>
        <v>141</v>
      </c>
      <c r="J1542" s="27"/>
      <c r="K1542" s="28">
        <v>0</v>
      </c>
      <c r="L1542" s="25">
        <v>0</v>
      </c>
      <c r="M1542" s="26">
        <v>141</v>
      </c>
    </row>
    <row r="1543" spans="1:13" ht="31.5" customHeight="1">
      <c r="A1543" s="68"/>
      <c r="B1543" s="68"/>
      <c r="C1543" s="68"/>
      <c r="D1543" s="68"/>
      <c r="E1543" s="29" t="s">
        <v>1108</v>
      </c>
      <c r="F1543" s="26">
        <v>0</v>
      </c>
      <c r="G1543" s="26">
        <v>0</v>
      </c>
      <c r="H1543" s="26">
        <v>0</v>
      </c>
      <c r="I1543" s="26"/>
      <c r="J1543" s="30" t="s">
        <v>1426</v>
      </c>
      <c r="K1543" s="28"/>
      <c r="L1543" s="25"/>
      <c r="M1543" s="26"/>
    </row>
    <row r="1544" spans="1:13" ht="29.25" customHeight="1">
      <c r="A1544" s="68"/>
      <c r="B1544" s="68"/>
      <c r="C1544" s="68"/>
      <c r="D1544" s="68"/>
      <c r="E1544" s="29" t="s">
        <v>1110</v>
      </c>
      <c r="F1544" s="26">
        <v>0</v>
      </c>
      <c r="G1544" s="26">
        <v>0</v>
      </c>
      <c r="H1544" s="26">
        <v>0</v>
      </c>
      <c r="I1544" s="26"/>
      <c r="J1544" s="30" t="s">
        <v>2092</v>
      </c>
      <c r="K1544" s="28"/>
      <c r="L1544" s="25"/>
      <c r="M1544" s="26"/>
    </row>
    <row r="1545" spans="1:13" ht="27">
      <c r="A1545" s="68"/>
      <c r="B1545" s="68"/>
      <c r="C1545" s="68"/>
      <c r="D1545" s="68"/>
      <c r="E1545" s="29" t="s">
        <v>2093</v>
      </c>
      <c r="F1545" s="26">
        <v>0</v>
      </c>
      <c r="G1545" s="26">
        <v>0</v>
      </c>
      <c r="H1545" s="26">
        <v>0</v>
      </c>
      <c r="I1545" s="26"/>
      <c r="J1545" s="30" t="s">
        <v>2094</v>
      </c>
      <c r="K1545" s="28"/>
      <c r="L1545" s="25"/>
      <c r="M1545" s="26"/>
    </row>
    <row r="1546" spans="1:13" ht="27">
      <c r="A1546" s="68"/>
      <c r="B1546" s="68"/>
      <c r="C1546" s="68"/>
      <c r="D1546" s="68"/>
      <c r="E1546" s="29" t="s">
        <v>1114</v>
      </c>
      <c r="F1546" s="26">
        <v>0</v>
      </c>
      <c r="G1546" s="26">
        <v>0</v>
      </c>
      <c r="H1546" s="26">
        <v>0</v>
      </c>
      <c r="I1546" s="26"/>
      <c r="J1546" s="30" t="s">
        <v>2095</v>
      </c>
      <c r="K1546" s="28"/>
      <c r="L1546" s="25"/>
      <c r="M1546" s="26"/>
    </row>
    <row r="1547" spans="1:13" ht="27">
      <c r="A1547" s="68"/>
      <c r="B1547" s="68"/>
      <c r="C1547" s="68"/>
      <c r="D1547" s="68"/>
      <c r="E1547" s="29" t="s">
        <v>2096</v>
      </c>
      <c r="F1547" s="26">
        <v>0</v>
      </c>
      <c r="G1547" s="26">
        <v>0</v>
      </c>
      <c r="H1547" s="26">
        <v>0</v>
      </c>
      <c r="I1547" s="26"/>
      <c r="J1547" s="30" t="s">
        <v>2097</v>
      </c>
      <c r="K1547" s="28"/>
      <c r="L1547" s="25"/>
      <c r="M1547" s="26"/>
    </row>
    <row r="1548" spans="1:13" ht="27">
      <c r="A1548" s="68"/>
      <c r="B1548" s="68"/>
      <c r="C1548" s="68"/>
      <c r="D1548" s="68"/>
      <c r="E1548" s="29" t="s">
        <v>2098</v>
      </c>
      <c r="F1548" s="26">
        <v>0</v>
      </c>
      <c r="G1548" s="26">
        <v>0</v>
      </c>
      <c r="H1548" s="26">
        <v>0</v>
      </c>
      <c r="I1548" s="26"/>
      <c r="J1548" s="30" t="s">
        <v>2099</v>
      </c>
      <c r="K1548" s="28"/>
      <c r="L1548" s="25"/>
      <c r="M1548" s="26"/>
    </row>
    <row r="1549" spans="1:13" ht="27">
      <c r="A1549" s="68"/>
      <c r="B1549" s="68"/>
      <c r="C1549" s="68"/>
      <c r="D1549" s="68"/>
      <c r="E1549" s="29" t="s">
        <v>2100</v>
      </c>
      <c r="F1549" s="26">
        <v>0</v>
      </c>
      <c r="G1549" s="26">
        <v>0</v>
      </c>
      <c r="H1549" s="26">
        <v>0</v>
      </c>
      <c r="I1549" s="26"/>
      <c r="J1549" s="30" t="s">
        <v>2101</v>
      </c>
      <c r="K1549" s="28"/>
      <c r="L1549" s="25"/>
      <c r="M1549" s="26"/>
    </row>
    <row r="1550" spans="1:13" ht="15">
      <c r="A1550" s="68"/>
      <c r="B1550" s="68"/>
      <c r="C1550" s="68"/>
      <c r="D1550" s="68"/>
      <c r="E1550" s="29" t="s">
        <v>2102</v>
      </c>
      <c r="F1550" s="26">
        <v>0</v>
      </c>
      <c r="G1550" s="26">
        <v>0</v>
      </c>
      <c r="H1550" s="26">
        <v>0</v>
      </c>
      <c r="I1550" s="26"/>
      <c r="J1550" s="21" t="s">
        <v>171</v>
      </c>
      <c r="K1550" s="28"/>
      <c r="L1550" s="25"/>
      <c r="M1550" s="26"/>
    </row>
    <row r="1551" spans="1:13" ht="27">
      <c r="A1551" s="68"/>
      <c r="B1551" s="68"/>
      <c r="C1551" s="68"/>
      <c r="D1551" s="68"/>
      <c r="E1551" s="29" t="s">
        <v>2103</v>
      </c>
      <c r="F1551" s="26">
        <v>0</v>
      </c>
      <c r="G1551" s="26">
        <v>0</v>
      </c>
      <c r="H1551" s="26">
        <v>0</v>
      </c>
      <c r="I1551" s="26"/>
      <c r="J1551" s="30" t="s">
        <v>2104</v>
      </c>
      <c r="K1551" s="28"/>
      <c r="L1551" s="25"/>
      <c r="M1551" s="26"/>
    </row>
    <row r="1552" spans="1:13" ht="27">
      <c r="A1552" s="68"/>
      <c r="B1552" s="68"/>
      <c r="C1552" s="68"/>
      <c r="D1552" s="68"/>
      <c r="E1552" s="29" t="s">
        <v>2105</v>
      </c>
      <c r="F1552" s="26">
        <v>0</v>
      </c>
      <c r="G1552" s="26">
        <v>0</v>
      </c>
      <c r="H1552" s="26">
        <v>0</v>
      </c>
      <c r="I1552" s="26"/>
      <c r="J1552" s="30" t="s">
        <v>2106</v>
      </c>
      <c r="K1552" s="28"/>
      <c r="L1552" s="25"/>
      <c r="M1552" s="26"/>
    </row>
    <row r="1553" spans="1:13" ht="27">
      <c r="A1553" s="68"/>
      <c r="B1553" s="68"/>
      <c r="C1553" s="68"/>
      <c r="D1553" s="68"/>
      <c r="E1553" s="29" t="s">
        <v>2107</v>
      </c>
      <c r="F1553" s="26">
        <v>0</v>
      </c>
      <c r="G1553" s="26">
        <v>0</v>
      </c>
      <c r="H1553" s="26">
        <v>0</v>
      </c>
      <c r="I1553" s="26"/>
      <c r="J1553" s="30" t="s">
        <v>2108</v>
      </c>
      <c r="K1553" s="28"/>
      <c r="L1553" s="25"/>
      <c r="M1553" s="26"/>
    </row>
    <row r="1554" spans="1:13" ht="31.5" customHeight="1">
      <c r="A1554" s="68"/>
      <c r="B1554" s="68"/>
      <c r="C1554" s="68"/>
      <c r="D1554" s="68"/>
      <c r="E1554" s="29" t="s">
        <v>2109</v>
      </c>
      <c r="F1554" s="26">
        <v>0</v>
      </c>
      <c r="G1554" s="26">
        <v>0</v>
      </c>
      <c r="H1554" s="26">
        <v>0</v>
      </c>
      <c r="I1554" s="26"/>
      <c r="J1554" s="30" t="s">
        <v>1426</v>
      </c>
      <c r="K1554" s="28"/>
      <c r="L1554" s="25"/>
      <c r="M1554" s="26"/>
    </row>
    <row r="1555" spans="1:13" ht="27">
      <c r="A1555" s="68"/>
      <c r="B1555" s="68"/>
      <c r="C1555" s="68"/>
      <c r="D1555" s="68"/>
      <c r="E1555" s="29" t="s">
        <v>2110</v>
      </c>
      <c r="F1555" s="26">
        <v>0</v>
      </c>
      <c r="G1555" s="26">
        <v>0</v>
      </c>
      <c r="H1555" s="26">
        <v>0</v>
      </c>
      <c r="I1555" s="26"/>
      <c r="J1555" s="30" t="s">
        <v>2111</v>
      </c>
      <c r="K1555" s="28"/>
      <c r="L1555" s="25"/>
      <c r="M1555" s="26"/>
    </row>
    <row r="1556" spans="1:13" ht="15">
      <c r="A1556" s="68"/>
      <c r="B1556" s="68"/>
      <c r="C1556" s="68"/>
      <c r="D1556" s="68"/>
      <c r="E1556" s="29" t="s">
        <v>2112</v>
      </c>
      <c r="F1556" s="26">
        <v>0</v>
      </c>
      <c r="G1556" s="26">
        <v>0</v>
      </c>
      <c r="H1556" s="26">
        <v>0</v>
      </c>
      <c r="I1556" s="26"/>
      <c r="J1556" s="21" t="s">
        <v>171</v>
      </c>
      <c r="K1556" s="28"/>
      <c r="L1556" s="25"/>
      <c r="M1556" s="26"/>
    </row>
    <row r="1557" spans="1:13" ht="29.25" customHeight="1">
      <c r="A1557" s="68"/>
      <c r="B1557" s="68"/>
      <c r="C1557" s="68"/>
      <c r="D1557" s="68"/>
      <c r="E1557" s="29" t="s">
        <v>2113</v>
      </c>
      <c r="F1557" s="26">
        <v>18</v>
      </c>
      <c r="G1557" s="26">
        <v>7.8583499999999997</v>
      </c>
      <c r="H1557" s="26">
        <v>141.4503</v>
      </c>
      <c r="I1557" s="26"/>
      <c r="J1557" s="30" t="s">
        <v>2114</v>
      </c>
      <c r="K1557" s="28"/>
      <c r="L1557" s="25"/>
      <c r="M1557" s="26"/>
    </row>
    <row r="1558" spans="1:13" ht="15">
      <c r="A1558" s="68"/>
      <c r="B1558" s="68"/>
      <c r="C1558" s="68">
        <v>3</v>
      </c>
      <c r="D1558" s="68" t="s">
        <v>1122</v>
      </c>
      <c r="E1558" s="29" t="s">
        <v>118</v>
      </c>
      <c r="F1558" s="26">
        <v>89</v>
      </c>
      <c r="G1558" s="26"/>
      <c r="H1558" s="26">
        <v>191.28272000000001</v>
      </c>
      <c r="I1558" s="26">
        <f>ROUND(H1558,0)</f>
        <v>191</v>
      </c>
      <c r="J1558" s="27"/>
      <c r="K1558" s="28">
        <v>0</v>
      </c>
      <c r="L1558" s="25">
        <v>0</v>
      </c>
      <c r="M1558" s="26">
        <v>191</v>
      </c>
    </row>
    <row r="1559" spans="1:13" ht="15">
      <c r="A1559" s="68"/>
      <c r="B1559" s="68"/>
      <c r="C1559" s="68"/>
      <c r="D1559" s="68"/>
      <c r="E1559" s="29" t="s">
        <v>1125</v>
      </c>
      <c r="F1559" s="26">
        <v>87</v>
      </c>
      <c r="G1559" s="26">
        <v>2.0791599999999999</v>
      </c>
      <c r="H1559" s="26">
        <v>180.88692</v>
      </c>
      <c r="I1559" s="26"/>
      <c r="J1559" s="30" t="s">
        <v>121</v>
      </c>
      <c r="K1559" s="28"/>
      <c r="L1559" s="25"/>
      <c r="M1559" s="26"/>
    </row>
    <row r="1560" spans="1:13" ht="15">
      <c r="A1560" s="68"/>
      <c r="B1560" s="68"/>
      <c r="C1560" s="68"/>
      <c r="D1560" s="68"/>
      <c r="E1560" s="29" t="s">
        <v>1125</v>
      </c>
      <c r="F1560" s="26">
        <v>2</v>
      </c>
      <c r="G1560" s="26">
        <v>5.1978999999999997</v>
      </c>
      <c r="H1560" s="26">
        <v>10.395799999999999</v>
      </c>
      <c r="I1560" s="26"/>
      <c r="J1560" s="30" t="s">
        <v>121</v>
      </c>
      <c r="K1560" s="28"/>
      <c r="L1560" s="25"/>
      <c r="M1560" s="26"/>
    </row>
    <row r="1561" spans="1:13">
      <c r="M1561" s="35"/>
    </row>
    <row r="1564" spans="1:13" ht="18.75">
      <c r="I1564" s="76"/>
      <c r="J1564" s="76"/>
      <c r="K1564" s="76"/>
      <c r="L1564" s="76"/>
      <c r="M1564" s="76"/>
    </row>
  </sheetData>
  <mergeCells count="275">
    <mergeCell ref="A1526:A1560"/>
    <mergeCell ref="C1199:C1214"/>
    <mergeCell ref="D1152:D1198"/>
    <mergeCell ref="D1215:D1216"/>
    <mergeCell ref="C1215:C1216"/>
    <mergeCell ref="A1215:A1216"/>
    <mergeCell ref="B1215:B1216"/>
    <mergeCell ref="A1217:A1279"/>
    <mergeCell ref="B1217:B1279"/>
    <mergeCell ref="A1280:A1333"/>
    <mergeCell ref="B1280:B1333"/>
    <mergeCell ref="C1280:E1280"/>
    <mergeCell ref="C1281:C1288"/>
    <mergeCell ref="D1281:D1288"/>
    <mergeCell ref="C1289:C1295"/>
    <mergeCell ref="D1289:D1295"/>
    <mergeCell ref="C1217:E1217"/>
    <mergeCell ref="C1218:C1225"/>
    <mergeCell ref="D1218:D1225"/>
    <mergeCell ref="D965:D1029"/>
    <mergeCell ref="C965:C1029"/>
    <mergeCell ref="B965:B1029"/>
    <mergeCell ref="A965:A1029"/>
    <mergeCell ref="D1030:D1089"/>
    <mergeCell ref="A1030:A1089"/>
    <mergeCell ref="B1030:B1089"/>
    <mergeCell ref="C1030:C1089"/>
    <mergeCell ref="A1090:A1151"/>
    <mergeCell ref="B1090:B1151"/>
    <mergeCell ref="C1115:C1151"/>
    <mergeCell ref="D1115:D1151"/>
    <mergeCell ref="C1090:E1090"/>
    <mergeCell ref="C1091:C1114"/>
    <mergeCell ref="D1091:D1114"/>
    <mergeCell ref="A839:A904"/>
    <mergeCell ref="B839:B904"/>
    <mergeCell ref="C848:C904"/>
    <mergeCell ref="D848:D904"/>
    <mergeCell ref="D905:D926"/>
    <mergeCell ref="A905:A926"/>
    <mergeCell ref="B905:B926"/>
    <mergeCell ref="C905:C926"/>
    <mergeCell ref="A936:A964"/>
    <mergeCell ref="B936:B964"/>
    <mergeCell ref="C949:C964"/>
    <mergeCell ref="D949:D964"/>
    <mergeCell ref="C928:C935"/>
    <mergeCell ref="D928:D935"/>
    <mergeCell ref="B927:B935"/>
    <mergeCell ref="C936:E936"/>
    <mergeCell ref="C937:C948"/>
    <mergeCell ref="D937:D948"/>
    <mergeCell ref="C839:C847"/>
    <mergeCell ref="D839:D847"/>
    <mergeCell ref="A757:A762"/>
    <mergeCell ref="B757:B762"/>
    <mergeCell ref="C757:C762"/>
    <mergeCell ref="D757:D762"/>
    <mergeCell ref="B763:B796"/>
    <mergeCell ref="A763:A796"/>
    <mergeCell ref="A797:A810"/>
    <mergeCell ref="B797:B810"/>
    <mergeCell ref="B811:B838"/>
    <mergeCell ref="A811:A838"/>
    <mergeCell ref="C811:E811"/>
    <mergeCell ref="C812:C828"/>
    <mergeCell ref="D812:D828"/>
    <mergeCell ref="C829:C838"/>
    <mergeCell ref="D829:D838"/>
    <mergeCell ref="C763:E763"/>
    <mergeCell ref="C764:C787"/>
    <mergeCell ref="D764:D787"/>
    <mergeCell ref="C788:C793"/>
    <mergeCell ref="D788:D793"/>
    <mergeCell ref="C794:C796"/>
    <mergeCell ref="D794:D796"/>
    <mergeCell ref="C797:C810"/>
    <mergeCell ref="D797:D810"/>
    <mergeCell ref="C695:C756"/>
    <mergeCell ref="B695:B756"/>
    <mergeCell ref="A695:A756"/>
    <mergeCell ref="D546:D566"/>
    <mergeCell ref="C546:C566"/>
    <mergeCell ref="B501:B566"/>
    <mergeCell ref="B617:B630"/>
    <mergeCell ref="B631:B694"/>
    <mergeCell ref="A631:A694"/>
    <mergeCell ref="A152:A178"/>
    <mergeCell ref="B179:B231"/>
    <mergeCell ref="A179:A231"/>
    <mergeCell ref="D179:D231"/>
    <mergeCell ref="C179:C231"/>
    <mergeCell ref="A232:A248"/>
    <mergeCell ref="B232:B248"/>
    <mergeCell ref="D284:D334"/>
    <mergeCell ref="C284:C334"/>
    <mergeCell ref="A249:A283"/>
    <mergeCell ref="B249:B283"/>
    <mergeCell ref="A284:A334"/>
    <mergeCell ref="B284:B334"/>
    <mergeCell ref="C232:C245"/>
    <mergeCell ref="D232:D245"/>
    <mergeCell ref="C246:C248"/>
    <mergeCell ref="D246:D248"/>
    <mergeCell ref="B6:B62"/>
    <mergeCell ref="A6:A62"/>
    <mergeCell ref="A63:A84"/>
    <mergeCell ref="B63:B84"/>
    <mergeCell ref="D107:D121"/>
    <mergeCell ref="C107:C121"/>
    <mergeCell ref="D122:D127"/>
    <mergeCell ref="C122:C127"/>
    <mergeCell ref="B106:B121"/>
    <mergeCell ref="A106:A121"/>
    <mergeCell ref="A122:A137"/>
    <mergeCell ref="B122:B137"/>
    <mergeCell ref="C6:E6"/>
    <mergeCell ref="C7:C21"/>
    <mergeCell ref="D7:D21"/>
    <mergeCell ref="C22:C34"/>
    <mergeCell ref="D22:D34"/>
    <mergeCell ref="C106:E106"/>
    <mergeCell ref="C128:C137"/>
    <mergeCell ref="D128:D137"/>
    <mergeCell ref="B85:B105"/>
    <mergeCell ref="C85:E85"/>
    <mergeCell ref="C86:C93"/>
    <mergeCell ref="D86:D93"/>
    <mergeCell ref="C94:C105"/>
    <mergeCell ref="D94:D105"/>
    <mergeCell ref="D35:D62"/>
    <mergeCell ref="C35:C62"/>
    <mergeCell ref="D63:D84"/>
    <mergeCell ref="C63:C84"/>
    <mergeCell ref="C152:E152"/>
    <mergeCell ref="C153:C178"/>
    <mergeCell ref="D153:D178"/>
    <mergeCell ref="B138:B146"/>
    <mergeCell ref="C138:E138"/>
    <mergeCell ref="C139:C146"/>
    <mergeCell ref="D139:D146"/>
    <mergeCell ref="B147:B151"/>
    <mergeCell ref="C147:E147"/>
    <mergeCell ref="C148:C151"/>
    <mergeCell ref="D148:D151"/>
    <mergeCell ref="B152:B178"/>
    <mergeCell ref="C1230:C1279"/>
    <mergeCell ref="D1296:D1310"/>
    <mergeCell ref="C1296:C1310"/>
    <mergeCell ref="C475:E475"/>
    <mergeCell ref="B475:B500"/>
    <mergeCell ref="A475:A500"/>
    <mergeCell ref="D476:D500"/>
    <mergeCell ref="C441:E441"/>
    <mergeCell ref="C442:C444"/>
    <mergeCell ref="D442:D444"/>
    <mergeCell ref="D445:D457"/>
    <mergeCell ref="C445:C457"/>
    <mergeCell ref="B441:B457"/>
    <mergeCell ref="A441:A457"/>
    <mergeCell ref="A458:A474"/>
    <mergeCell ref="B458:B474"/>
    <mergeCell ref="C458:C474"/>
    <mergeCell ref="D458:D474"/>
    <mergeCell ref="A501:A566"/>
    <mergeCell ref="D567:D585"/>
    <mergeCell ref="C567:C585"/>
    <mergeCell ref="B567:B616"/>
    <mergeCell ref="A567:A616"/>
    <mergeCell ref="D695:D756"/>
    <mergeCell ref="D1420:D1427"/>
    <mergeCell ref="C1428:C1459"/>
    <mergeCell ref="C1460:C1469"/>
    <mergeCell ref="C1416:C1418"/>
    <mergeCell ref="D1416:D1418"/>
    <mergeCell ref="C1419:E1419"/>
    <mergeCell ref="D1393:D1415"/>
    <mergeCell ref="C1393:C1415"/>
    <mergeCell ref="D1375:D1384"/>
    <mergeCell ref="I1564:M1564"/>
    <mergeCell ref="C1542:C1557"/>
    <mergeCell ref="D1542:D1557"/>
    <mergeCell ref="C1558:C1560"/>
    <mergeCell ref="D1558:D1560"/>
    <mergeCell ref="B1506:B1511"/>
    <mergeCell ref="C1506:E1506"/>
    <mergeCell ref="C1507:C1511"/>
    <mergeCell ref="D1507:D1511"/>
    <mergeCell ref="C1512:E1512"/>
    <mergeCell ref="C1513:C1525"/>
    <mergeCell ref="D1513:D1525"/>
    <mergeCell ref="D1526:D1541"/>
    <mergeCell ref="C1526:C1541"/>
    <mergeCell ref="B1526:B1560"/>
    <mergeCell ref="C927:E927"/>
    <mergeCell ref="A2:M2"/>
    <mergeCell ref="K3:M3"/>
    <mergeCell ref="A5:E5"/>
    <mergeCell ref="A1385:A1418"/>
    <mergeCell ref="A1334:A1374"/>
    <mergeCell ref="A617:A630"/>
    <mergeCell ref="A927:A935"/>
    <mergeCell ref="A85:A105"/>
    <mergeCell ref="A138:A146"/>
    <mergeCell ref="A147:A151"/>
    <mergeCell ref="C1385:E1385"/>
    <mergeCell ref="C1386:C1392"/>
    <mergeCell ref="D1386:D1392"/>
    <mergeCell ref="B1385:B1418"/>
    <mergeCell ref="C1334:E1334"/>
    <mergeCell ref="C1375:C1384"/>
    <mergeCell ref="B1334:B1374"/>
    <mergeCell ref="D1335:D1374"/>
    <mergeCell ref="C1335:C1374"/>
    <mergeCell ref="C1226:C1229"/>
    <mergeCell ref="D1226:D1229"/>
    <mergeCell ref="D1230:D1279"/>
    <mergeCell ref="C1311:C1333"/>
    <mergeCell ref="C476:C500"/>
    <mergeCell ref="D502:D545"/>
    <mergeCell ref="C502:C545"/>
    <mergeCell ref="D632:D694"/>
    <mergeCell ref="C632:C694"/>
    <mergeCell ref="D250:D266"/>
    <mergeCell ref="C250:C266"/>
    <mergeCell ref="C606:C616"/>
    <mergeCell ref="D606:D616"/>
    <mergeCell ref="C617:E617"/>
    <mergeCell ref="C618:C630"/>
    <mergeCell ref="C501:E501"/>
    <mergeCell ref="D335:D395"/>
    <mergeCell ref="D396:D401"/>
    <mergeCell ref="C396:C401"/>
    <mergeCell ref="C631:E631"/>
    <mergeCell ref="C586:C605"/>
    <mergeCell ref="D586:D605"/>
    <mergeCell ref="D618:D630"/>
    <mergeCell ref="B396:B440"/>
    <mergeCell ref="A396:A440"/>
    <mergeCell ref="C402:C408"/>
    <mergeCell ref="D402:D408"/>
    <mergeCell ref="D409:D440"/>
    <mergeCell ref="C409:C440"/>
    <mergeCell ref="D276:D283"/>
    <mergeCell ref="C249:E249"/>
    <mergeCell ref="C267:C275"/>
    <mergeCell ref="D267:D275"/>
    <mergeCell ref="C276:C283"/>
    <mergeCell ref="A335:A395"/>
    <mergeCell ref="B335:B395"/>
    <mergeCell ref="C335:C395"/>
    <mergeCell ref="A1512:A1525"/>
    <mergeCell ref="B1512:B1525"/>
    <mergeCell ref="A1152:A1214"/>
    <mergeCell ref="D1199:D1214"/>
    <mergeCell ref="B1152:B1214"/>
    <mergeCell ref="C1152:C1198"/>
    <mergeCell ref="B1375:B1384"/>
    <mergeCell ref="A1375:A1384"/>
    <mergeCell ref="A1470:A1505"/>
    <mergeCell ref="A1506:A1511"/>
    <mergeCell ref="A1419:A1469"/>
    <mergeCell ref="B1419:B1469"/>
    <mergeCell ref="B1470:B1505"/>
    <mergeCell ref="C1470:E1470"/>
    <mergeCell ref="C1471:C1475"/>
    <mergeCell ref="D1471:D1475"/>
    <mergeCell ref="D1311:D1333"/>
    <mergeCell ref="C1476:C1494"/>
    <mergeCell ref="D1476:D1494"/>
    <mergeCell ref="C1495:C1505"/>
    <mergeCell ref="D1495:D1505"/>
    <mergeCell ref="D1428:D1459"/>
    <mergeCell ref="D1460:D1469"/>
    <mergeCell ref="C1420:C1427"/>
  </mergeCells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rowBreaks count="27" manualBreakCount="27">
    <brk id="62" max="16383" man="1"/>
    <brk id="121" max="16383" man="1"/>
    <brk id="178" max="12" man="1"/>
    <brk id="231" max="12" man="1"/>
    <brk id="283" max="16383" man="1"/>
    <brk id="334" max="12" man="1"/>
    <brk id="395" max="12" man="1"/>
    <brk id="457" max="16383" man="1"/>
    <brk id="500" max="12" man="1"/>
    <brk id="566" max="16383" man="1"/>
    <brk id="630" max="12" man="1"/>
    <brk id="694" max="12" man="1"/>
    <brk id="756" max="16383" man="1"/>
    <brk id="796" max="12" man="1"/>
    <brk id="838" max="12" man="1"/>
    <brk id="904" max="16383" man="1"/>
    <brk id="964" max="16383" man="1"/>
    <brk id="1029" max="16383" man="1"/>
    <brk id="1089" max="12" man="1"/>
    <brk id="1151" max="12" man="1"/>
    <brk id="1214" max="16383" man="1"/>
    <brk id="1279" max="16383" man="1"/>
    <brk id="1333" max="12" man="1"/>
    <brk id="1374" max="12" man="1"/>
    <brk id="1418" max="12" man="1"/>
    <brk id="1469" max="12" man="1"/>
    <brk id="15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7</vt:i4>
      </vt:variant>
    </vt:vector>
  </HeadingPairs>
  <TitlesOfParts>
    <vt:vector size="12" baseType="lpstr">
      <vt:lpstr>1-汇总</vt:lpstr>
      <vt:lpstr>2-运营补助</vt:lpstr>
      <vt:lpstr>3-2016</vt:lpstr>
      <vt:lpstr>4-2017</vt:lpstr>
      <vt:lpstr>5-2018</vt:lpstr>
      <vt:lpstr>'2-运营补助'!Print_Area</vt:lpstr>
      <vt:lpstr>'3-2016'!Print_Area</vt:lpstr>
      <vt:lpstr>'5-2018'!Print_Area</vt:lpstr>
      <vt:lpstr>'2-运营补助'!Print_Titles</vt:lpstr>
      <vt:lpstr>'3-2016'!Print_Titles</vt:lpstr>
      <vt:lpstr>'4-2017'!Print_Titles</vt:lpstr>
      <vt:lpstr>'5-2018'!Print_Titles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赵树栋</cp:lastModifiedBy>
  <cp:lastPrinted>2020-11-02T07:34:05Z</cp:lastPrinted>
  <dcterms:created xsi:type="dcterms:W3CDTF">2006-09-13T11:21:00Z</dcterms:created>
  <dcterms:modified xsi:type="dcterms:W3CDTF">2020-11-19T07:16:17Z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